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otte.hawkins\Downloads\"/>
    </mc:Choice>
  </mc:AlternateContent>
  <xr:revisionPtr revIDLastSave="0" documentId="8_{B1D2EAF7-8338-48DD-8F88-E36B94DF366D}" xr6:coauthVersionLast="47" xr6:coauthVersionMax="47" xr10:uidLastSave="{00000000-0000-0000-0000-000000000000}"/>
  <bookViews>
    <workbookView xWindow="-28920" yWindow="-120" windowWidth="29040" windowHeight="15720" activeTab="1" xr2:uid="{5F2C8A04-ABE2-441D-A594-DEDA58601B3F}"/>
  </bookViews>
  <sheets>
    <sheet name="YoY comparison" sheetId="9" r:id="rId1"/>
    <sheet name="TEMPLATE for grower use" sheetId="8" r:id="rId2"/>
    <sheet name="April feed wheat" sheetId="3" r:id="rId3"/>
    <sheet name="May milling wheat" sheetId="4" r:id="rId4"/>
    <sheet name="Spring barley" sheetId="12" r:id="rId5"/>
    <sheet name="PRG seed" sheetId="6" r:id="rId6"/>
    <sheet name="White clover seed" sheetId="7" r:id="rId7"/>
    <sheet name="Garden peas" sheetId="13" r:id="rId8"/>
    <sheet name="OP brassica" sheetId="15" r:id="rId9"/>
    <sheet name="WOSR" sheetId="14" r:id="rId10"/>
    <sheet name="Sunflower" sheetId="16" r:id="rId11"/>
    <sheet name="Maize silage" sheetId="5" r:id="rId12"/>
    <sheet name="North Is. Maize grain" sheetId="11" r:id="rId13"/>
  </sheets>
  <definedNames>
    <definedName name="_xlnm.Print_Area" localSheetId="2">'April feed wheat'!$A$1:$J$118</definedName>
    <definedName name="_xlnm.Print_Area" localSheetId="7">'Garden peas'!$A$1:$J$118</definedName>
    <definedName name="_xlnm.Print_Area" localSheetId="11">'Maize silage'!$A$1:$J$118</definedName>
    <definedName name="_xlnm.Print_Area" localSheetId="3">'May milling wheat'!$A$1:$J$118</definedName>
    <definedName name="_xlnm.Print_Area" localSheetId="12">'North Is. Maize grain'!$A$1:$J$118</definedName>
    <definedName name="_xlnm.Print_Area" localSheetId="8">'OP brassica'!$A$1:$J$118</definedName>
    <definedName name="_xlnm.Print_Area" localSheetId="5">'PRG seed'!$A$1:$J$118</definedName>
    <definedName name="_xlnm.Print_Area" localSheetId="4">'Spring barley'!$A$1:$J$118</definedName>
    <definedName name="_xlnm.Print_Area" localSheetId="10">Sunflower!$A$1:$J$118</definedName>
    <definedName name="_xlnm.Print_Area" localSheetId="6">'White clover seed'!$A$1:$J$122</definedName>
    <definedName name="_xlnm.Print_Area" localSheetId="9">WOSR!$A$1:$J$118</definedName>
    <definedName name="_xlnm.Print_Area" localSheetId="0">'YoY comparison'!$A$1:$M$296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8" l="1"/>
  <c r="E106" i="8"/>
  <c r="E105" i="8"/>
  <c r="E104" i="8"/>
  <c r="E102" i="8"/>
  <c r="E101" i="8"/>
  <c r="E100" i="8"/>
  <c r="E99" i="8"/>
  <c r="E90" i="8"/>
  <c r="H111" i="8" l="1"/>
  <c r="H110" i="8"/>
  <c r="H109" i="8"/>
  <c r="H108" i="8"/>
  <c r="H107" i="8"/>
  <c r="H106" i="8"/>
  <c r="H105" i="8"/>
  <c r="H104" i="8"/>
  <c r="H102" i="8"/>
  <c r="H101" i="8"/>
  <c r="H100" i="8"/>
  <c r="H99" i="8"/>
  <c r="H98" i="8"/>
  <c r="H97" i="8"/>
  <c r="H96" i="8"/>
  <c r="H95" i="8"/>
  <c r="H94" i="8"/>
  <c r="H92" i="8"/>
  <c r="H91" i="8"/>
  <c r="H90" i="8"/>
  <c r="H89" i="8"/>
  <c r="H88" i="8"/>
  <c r="H87" i="8"/>
  <c r="H86" i="8"/>
  <c r="H84" i="8"/>
  <c r="H83" i="8"/>
  <c r="H82" i="8"/>
  <c r="H80" i="8"/>
  <c r="H79" i="8"/>
  <c r="H77" i="8"/>
  <c r="H76" i="8"/>
  <c r="H75" i="8"/>
  <c r="H74" i="8"/>
  <c r="H72" i="8"/>
  <c r="H71" i="8"/>
  <c r="H70" i="8"/>
  <c r="H69" i="8"/>
  <c r="H68" i="8"/>
  <c r="H67" i="8"/>
  <c r="H66" i="8"/>
  <c r="H65" i="8"/>
  <c r="H64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5" i="8"/>
  <c r="H44" i="8"/>
  <c r="H43" i="8"/>
  <c r="H42" i="8"/>
  <c r="H41" i="8"/>
  <c r="H39" i="8"/>
  <c r="H38" i="8"/>
  <c r="H37" i="8"/>
  <c r="H36" i="8"/>
  <c r="H35" i="8"/>
  <c r="H34" i="8"/>
  <c r="H33" i="8"/>
  <c r="H32" i="8"/>
  <c r="H31" i="8"/>
  <c r="H30" i="8"/>
  <c r="H28" i="8"/>
  <c r="H27" i="8"/>
  <c r="H26" i="8"/>
  <c r="H25" i="8"/>
  <c r="H24" i="8"/>
  <c r="H23" i="8"/>
  <c r="H22" i="8"/>
  <c r="H21" i="8"/>
  <c r="H19" i="8"/>
  <c r="H18" i="8"/>
  <c r="H13" i="8"/>
  <c r="H12" i="8"/>
  <c r="H11" i="8"/>
  <c r="H10" i="8"/>
  <c r="I85" i="8" l="1"/>
  <c r="I93" i="8"/>
  <c r="I81" i="8"/>
  <c r="I40" i="8"/>
  <c r="I20" i="8"/>
  <c r="I62" i="8"/>
  <c r="I46" i="8"/>
  <c r="I78" i="8"/>
  <c r="I73" i="8"/>
  <c r="I29" i="8"/>
  <c r="I14" i="8"/>
  <c r="J14" i="8" s="1"/>
  <c r="I111" i="8"/>
  <c r="I103" i="8"/>
  <c r="J111" i="8" l="1"/>
  <c r="J113" i="8" s="1"/>
  <c r="J115" i="8" l="1"/>
  <c r="J117" i="8"/>
</calcChain>
</file>

<file path=xl/sharedStrings.xml><?xml version="1.0" encoding="utf-8"?>
<sst xmlns="http://schemas.openxmlformats.org/spreadsheetml/2006/main" count="3823" uniqueCount="415">
  <si>
    <t>Crop:</t>
  </si>
  <si>
    <t>Harvest Year:</t>
  </si>
  <si>
    <t>ha</t>
  </si>
  <si>
    <t>Previous crop:</t>
  </si>
  <si>
    <t>INCOME per hectare</t>
  </si>
  <si>
    <t>Product</t>
  </si>
  <si>
    <t>Yield</t>
  </si>
  <si>
    <t>Unit</t>
  </si>
  <si>
    <t>Cost/Unit</t>
  </si>
  <si>
    <t>Income/ha</t>
  </si>
  <si>
    <t>Sub-total</t>
  </si>
  <si>
    <t>Total</t>
  </si>
  <si>
    <t>Grain</t>
  </si>
  <si>
    <t>t/ha</t>
  </si>
  <si>
    <t>Straw</t>
  </si>
  <si>
    <t>bales</t>
  </si>
  <si>
    <t>Grazing</t>
  </si>
  <si>
    <t>kgDM</t>
  </si>
  <si>
    <t>EXPENSES per hectare</t>
  </si>
  <si>
    <t>Category</t>
  </si>
  <si>
    <t>Date</t>
  </si>
  <si>
    <t>Operation</t>
  </si>
  <si>
    <t>Rate</t>
  </si>
  <si>
    <t>Cost/ha</t>
  </si>
  <si>
    <t>Seed</t>
  </si>
  <si>
    <t>kg</t>
  </si>
  <si>
    <t>Cartage</t>
  </si>
  <si>
    <t>Self</t>
  </si>
  <si>
    <t>Establishment</t>
  </si>
  <si>
    <t>Herbicide</t>
  </si>
  <si>
    <t>Glyphosate360</t>
  </si>
  <si>
    <t>L</t>
  </si>
  <si>
    <t>Pulse</t>
  </si>
  <si>
    <t>Herbicide applic</t>
  </si>
  <si>
    <t>x</t>
  </si>
  <si>
    <t>Cultivation</t>
  </si>
  <si>
    <t>Roll</t>
  </si>
  <si>
    <t>Drill</t>
  </si>
  <si>
    <t>Penetrant</t>
  </si>
  <si>
    <t>Pesticide</t>
  </si>
  <si>
    <t>Aphicide</t>
  </si>
  <si>
    <t>Transform</t>
  </si>
  <si>
    <t>Pesticide applic</t>
  </si>
  <si>
    <t>Fertiliser</t>
  </si>
  <si>
    <t>Soil test</t>
  </si>
  <si>
    <t>Lime (cart &amp; spread)</t>
  </si>
  <si>
    <t>Fertiliser applic</t>
  </si>
  <si>
    <t>Own spreader</t>
  </si>
  <si>
    <t>t</t>
  </si>
  <si>
    <t>Fungicide</t>
  </si>
  <si>
    <t>Disease Test</t>
  </si>
  <si>
    <t>Fungicide applic</t>
  </si>
  <si>
    <t>PGR</t>
  </si>
  <si>
    <t>PGR applic</t>
  </si>
  <si>
    <t>Irrigation</t>
  </si>
  <si>
    <t>mm</t>
  </si>
  <si>
    <t>Soil moisture monitoring</t>
  </si>
  <si>
    <t>site</t>
  </si>
  <si>
    <t>Other operations</t>
  </si>
  <si>
    <t>Heavy roll</t>
  </si>
  <si>
    <t>Pollination</t>
  </si>
  <si>
    <t>Harvest</t>
  </si>
  <si>
    <t>Desiccant</t>
  </si>
  <si>
    <t>Contact</t>
  </si>
  <si>
    <t>Cartage to silo</t>
  </si>
  <si>
    <t>Weighbridge fees</t>
  </si>
  <si>
    <t>weigh</t>
  </si>
  <si>
    <t>Post Harvest</t>
  </si>
  <si>
    <t>Cooling</t>
  </si>
  <si>
    <t>Drying</t>
  </si>
  <si>
    <t>Drying (inward weight)</t>
  </si>
  <si>
    <t>Dressing</t>
  </si>
  <si>
    <t>Auger in &amp; out</t>
  </si>
  <si>
    <t>Cartage to seed dresser</t>
  </si>
  <si>
    <t>Storage</t>
  </si>
  <si>
    <t>Insecticide</t>
  </si>
  <si>
    <t>Actellic dust</t>
  </si>
  <si>
    <t>Delivery</t>
  </si>
  <si>
    <t>Other costs</t>
  </si>
  <si>
    <t>Marketing</t>
  </si>
  <si>
    <t>Agent commissions</t>
  </si>
  <si>
    <t>Levies</t>
  </si>
  <si>
    <t>FAR levies</t>
  </si>
  <si>
    <t>GROSS MARGIN per hectare</t>
  </si>
  <si>
    <t>Expenditure : Income</t>
  </si>
  <si>
    <t>Versatill Powerflo</t>
  </si>
  <si>
    <t>Ammo 31</t>
  </si>
  <si>
    <t>Urea</t>
  </si>
  <si>
    <t>Diagnostic test</t>
  </si>
  <si>
    <t>Opus</t>
  </si>
  <si>
    <t>Proline</t>
  </si>
  <si>
    <t>Amistar</t>
  </si>
  <si>
    <t>Rogue</t>
  </si>
  <si>
    <t>Roguing</t>
  </si>
  <si>
    <t>Wheat - Feed, April sown</t>
  </si>
  <si>
    <t>Storage increment</t>
  </si>
  <si>
    <t>1st April</t>
  </si>
  <si>
    <t>Pre-em</t>
  </si>
  <si>
    <t>Firebird</t>
  </si>
  <si>
    <t>GS24</t>
  </si>
  <si>
    <t>GS32</t>
  </si>
  <si>
    <t>Image</t>
  </si>
  <si>
    <t>GS39</t>
  </si>
  <si>
    <t>GS21</t>
  </si>
  <si>
    <t>Base</t>
  </si>
  <si>
    <t>Magnesium Oxide</t>
  </si>
  <si>
    <t>GS31</t>
  </si>
  <si>
    <t>Sportak</t>
  </si>
  <si>
    <t>Aviator Xpro</t>
  </si>
  <si>
    <t>Phoenix</t>
  </si>
  <si>
    <t>GS61</t>
  </si>
  <si>
    <t>Prosaro</t>
  </si>
  <si>
    <t>Cycocel</t>
  </si>
  <si>
    <t>Combine cereal (contractor)</t>
  </si>
  <si>
    <t>Grain cartage to Ashb.</t>
  </si>
  <si>
    <t>UWG levies</t>
  </si>
  <si>
    <t>COST OF PRODUCTION per tonne of grain</t>
  </si>
  <si>
    <t>Area:</t>
  </si>
  <si>
    <t>Date prepared:</t>
  </si>
  <si>
    <t>Crop insurance</t>
  </si>
  <si>
    <t>Background plant available N expected:</t>
  </si>
  <si>
    <t>Topdown (contractor)</t>
  </si>
  <si>
    <t>Disc drill (contractor)</t>
  </si>
  <si>
    <t>per annum provision</t>
  </si>
  <si>
    <t>Sprayer (contractor)</t>
  </si>
  <si>
    <t>Example: Ashburton District, Canterbury Plains. Irrigated</t>
  </si>
  <si>
    <t>Wheat - Milling, May sown</t>
  </si>
  <si>
    <t>Duchess</t>
  </si>
  <si>
    <t>1st May</t>
  </si>
  <si>
    <t>GS33</t>
  </si>
  <si>
    <t>Grain cartage to Chch.</t>
  </si>
  <si>
    <t>GS39-51</t>
  </si>
  <si>
    <t>Interest on crop inputs</t>
  </si>
  <si>
    <t>Silage</t>
  </si>
  <si>
    <t>bags</t>
  </si>
  <si>
    <t>15th Oct</t>
  </si>
  <si>
    <t>Maize planter (contractor)</t>
  </si>
  <si>
    <t>Atrazine500</t>
  </si>
  <si>
    <t>V3</t>
  </si>
  <si>
    <t>Emblem Flo</t>
  </si>
  <si>
    <t>V6</t>
  </si>
  <si>
    <t>Latro</t>
  </si>
  <si>
    <t>g</t>
  </si>
  <si>
    <t>Karate Zeon</t>
  </si>
  <si>
    <t>Planting</t>
  </si>
  <si>
    <t>V4</t>
  </si>
  <si>
    <t>V7</t>
  </si>
  <si>
    <t>Forage harvester (contractor)</t>
  </si>
  <si>
    <t>Maize - Silage - Sold standing</t>
  </si>
  <si>
    <t>seeds</t>
  </si>
  <si>
    <t>kgN/ha to 30cm depth</t>
  </si>
  <si>
    <t>Ryegrass - Seed, Nui, perennial, 18 months</t>
  </si>
  <si>
    <t>kg/ha</t>
  </si>
  <si>
    <t>Grazing - Pre-harvest</t>
  </si>
  <si>
    <t>Grazing - Post-harvest</t>
  </si>
  <si>
    <t>Nortron</t>
  </si>
  <si>
    <t>Relay Super S</t>
  </si>
  <si>
    <t>Argosy</t>
  </si>
  <si>
    <t>Puma</t>
  </si>
  <si>
    <t>1st March</t>
  </si>
  <si>
    <t>May</t>
  </si>
  <si>
    <t>Oct</t>
  </si>
  <si>
    <t>Slugbait</t>
  </si>
  <si>
    <t>DAP</t>
  </si>
  <si>
    <t>20th Aug</t>
  </si>
  <si>
    <t>10th Oct</t>
  </si>
  <si>
    <t>1st Nov</t>
  </si>
  <si>
    <t>Feb</t>
  </si>
  <si>
    <t>Apr</t>
  </si>
  <si>
    <t>Potassium chloride</t>
  </si>
  <si>
    <t>Protek</t>
  </si>
  <si>
    <t>GS31-32</t>
  </si>
  <si>
    <t>Moddus Evo</t>
  </si>
  <si>
    <t>GS59</t>
  </si>
  <si>
    <t>GS65-69</t>
  </si>
  <si>
    <t>+ 7 days</t>
  </si>
  <si>
    <t>Seguris Flexi</t>
  </si>
  <si>
    <t>Combine ryegrass (contractor)</t>
  </si>
  <si>
    <t>Sold as royalty</t>
  </si>
  <si>
    <t>Mowing</t>
  </si>
  <si>
    <t>lines</t>
  </si>
  <si>
    <t>COST OF PRODUCTION per tonne DM of silage</t>
  </si>
  <si>
    <t>kgN/ha to 60cm depth</t>
  </si>
  <si>
    <t>Huia certified</t>
  </si>
  <si>
    <t>June</t>
  </si>
  <si>
    <t>Kerb</t>
  </si>
  <si>
    <t>Nov</t>
  </si>
  <si>
    <t>Pulsar</t>
  </si>
  <si>
    <t>April</t>
  </si>
  <si>
    <t>Headstart</t>
  </si>
  <si>
    <t>Baton</t>
  </si>
  <si>
    <t>Sept</t>
  </si>
  <si>
    <t>Inter-row 7/12ths</t>
  </si>
  <si>
    <t>Inter-row spray (contractor)</t>
  </si>
  <si>
    <t>Buster</t>
  </si>
  <si>
    <t>Inter-row 5/12ths</t>
  </si>
  <si>
    <t>Quantum</t>
  </si>
  <si>
    <t>Dec</t>
  </si>
  <si>
    <t>Early estab.</t>
  </si>
  <si>
    <t>Slugbait applic</t>
  </si>
  <si>
    <t>Leaf test</t>
  </si>
  <si>
    <t>Reglone</t>
  </si>
  <si>
    <t>Combine clover (contractor)</t>
  </si>
  <si>
    <t>White clover - Seed, Huia, 18 months</t>
  </si>
  <si>
    <t>Twinax Xtra</t>
  </si>
  <si>
    <t>COST OF PRODUCTION per kilogram of seed</t>
  </si>
  <si>
    <t>Tropotox Ultra</t>
  </si>
  <si>
    <t>Trifluralin</t>
  </si>
  <si>
    <t>Sold as 'Royalty'</t>
  </si>
  <si>
    <t>Wheat straw retained/burnt</t>
  </si>
  <si>
    <t>2023 harvest</t>
  </si>
  <si>
    <t>2024 harvest</t>
  </si>
  <si>
    <t>Feed wheat - April sown</t>
  </si>
  <si>
    <t>Total income</t>
  </si>
  <si>
    <t>Post-harvest</t>
  </si>
  <si>
    <t>Total expenses</t>
  </si>
  <si>
    <t>Gross margin per hectare</t>
  </si>
  <si>
    <t>Cost of production per tonne of grain</t>
  </si>
  <si>
    <t>Expenditure:Income</t>
  </si>
  <si>
    <t>Milling wheat - May sown</t>
  </si>
  <si>
    <t>Nui ryegrass seed</t>
  </si>
  <si>
    <t>Huia white clover seed</t>
  </si>
  <si>
    <t>Maize silage</t>
  </si>
  <si>
    <t>Cost of production per kilogram of seed</t>
  </si>
  <si>
    <t>Glyphosate</t>
  </si>
  <si>
    <t>Fall Army Worm</t>
  </si>
  <si>
    <t>Sparta</t>
  </si>
  <si>
    <t>Cost of production per tonne drymatter</t>
  </si>
  <si>
    <t>Adjuvant</t>
  </si>
  <si>
    <t>Cartage - Seed (own)</t>
  </si>
  <si>
    <t>Disc mediums (contractor)</t>
  </si>
  <si>
    <t>Aphanomyces test</t>
  </si>
  <si>
    <t>Dressing &amp; bags (cleaned weight)</t>
  </si>
  <si>
    <t>Precision drill (contractor)</t>
  </si>
  <si>
    <t>Cropmaster 15</t>
  </si>
  <si>
    <t>Nitrophoska Select</t>
  </si>
  <si>
    <t>YaraMila Actyva S</t>
  </si>
  <si>
    <t>YaraVita Bortrac</t>
  </si>
  <si>
    <t>YaraVita Molybor</t>
  </si>
  <si>
    <t>Helicopter</t>
  </si>
  <si>
    <t>Folicur</t>
  </si>
  <si>
    <t>Miravis Flexi</t>
  </si>
  <si>
    <t>Revylution</t>
  </si>
  <si>
    <t>Revystar</t>
  </si>
  <si>
    <t>Sumisclex</t>
  </si>
  <si>
    <t>Tri-Base Blue</t>
  </si>
  <si>
    <t>Combine small seed (contractor)</t>
  </si>
  <si>
    <t>Windrow</t>
  </si>
  <si>
    <t>Equate</t>
  </si>
  <si>
    <t>Hussar</t>
  </si>
  <si>
    <t>Kamba750</t>
  </si>
  <si>
    <t>Magister360CS</t>
  </si>
  <si>
    <t>MCPB385</t>
  </si>
  <si>
    <t>Roustabout</t>
  </si>
  <si>
    <t>Sencor480SC</t>
  </si>
  <si>
    <t>Sequence240</t>
  </si>
  <si>
    <t>Starane Xtra</t>
  </si>
  <si>
    <t>Stomp Xtra</t>
  </si>
  <si>
    <t>Terb500</t>
  </si>
  <si>
    <t>Ampligo</t>
  </si>
  <si>
    <t>Attack</t>
  </si>
  <si>
    <t>Diazinon20G</t>
  </si>
  <si>
    <t>Gesapon20G</t>
  </si>
  <si>
    <t>mL</t>
  </si>
  <si>
    <t>Mavrik Aquaflo</t>
  </si>
  <si>
    <t>Pirimor</t>
  </si>
  <si>
    <t>Basic leaf + Mo test</t>
  </si>
  <si>
    <t>Basic leaf test</t>
  </si>
  <si>
    <t>Endure</t>
  </si>
  <si>
    <t>Slugout</t>
  </si>
  <si>
    <t>Bonza Gold</t>
  </si>
  <si>
    <t>Partner</t>
  </si>
  <si>
    <t>Terpal</t>
  </si>
  <si>
    <t>Beehive hire</t>
  </si>
  <si>
    <t>Barley - Feed, treated</t>
  </si>
  <si>
    <t>Maize - grain/silage, treated</t>
  </si>
  <si>
    <t>Sunflower - Hybrid, treated</t>
  </si>
  <si>
    <t>Wheat - Feed, treated</t>
  </si>
  <si>
    <t>Mineral N test</t>
  </si>
  <si>
    <t>PMN test</t>
  </si>
  <si>
    <t>Soil nutrient test</t>
  </si>
  <si>
    <t>Storage (contract)</t>
  </si>
  <si>
    <t>Storage (own grain silo)</t>
  </si>
  <si>
    <t>Camb. roll (contractor)</t>
  </si>
  <si>
    <t>30% potash super</t>
  </si>
  <si>
    <t>Moly sulphur Super</t>
  </si>
  <si>
    <t>2025 harvest</t>
  </si>
  <si>
    <t>Rexade GoDri</t>
  </si>
  <si>
    <t>tonne</t>
  </si>
  <si>
    <t>Rake, bale, cart, stacked</t>
  </si>
  <si>
    <t>Contract spread - Bulky</t>
  </si>
  <si>
    <t>Contract spread - Cartage</t>
  </si>
  <si>
    <t>Mowing/topping</t>
  </si>
  <si>
    <t>Top</t>
  </si>
  <si>
    <t>Winter greenfeed</t>
  </si>
  <si>
    <t>Operating expenses</t>
  </si>
  <si>
    <t>Nui - Basic, treated</t>
  </si>
  <si>
    <t>$/kg</t>
  </si>
  <si>
    <t>-</t>
  </si>
  <si>
    <t>Seed cert &amp; inspection</t>
  </si>
  <si>
    <t>Seed Certification</t>
  </si>
  <si>
    <t>Seed quality testing</t>
  </si>
  <si>
    <t>$/Tonne</t>
  </si>
  <si>
    <t>Per hectare basis</t>
  </si>
  <si>
    <t>Red = worsening, green = improving</t>
  </si>
  <si>
    <t>Drying (inward weight) 2%</t>
  </si>
  <si>
    <t>Maxitill type (contractor)</t>
  </si>
  <si>
    <t>Cleaning, tags &amp; bags</t>
  </si>
  <si>
    <t>Biosecurity (SGRR)</t>
  </si>
  <si>
    <t>Pre-harvest</t>
  </si>
  <si>
    <t>if wet harvest</t>
  </si>
  <si>
    <t>tDM/ha</t>
  </si>
  <si>
    <t>2026 harvest</t>
  </si>
  <si>
    <t>15% potash Super</t>
  </si>
  <si>
    <t/>
  </si>
  <si>
    <t>Cyclone</t>
  </si>
  <si>
    <t>Pea, untreated</t>
  </si>
  <si>
    <t>Wheat - Milling, treated</t>
  </si>
  <si>
    <t>WOSR - Hybrid, treated</t>
  </si>
  <si>
    <t>* includes application costs</t>
  </si>
  <si>
    <t>Fertiliser*</t>
  </si>
  <si>
    <t>Agrichemical*(not incl glyphosate)</t>
  </si>
  <si>
    <t xml:space="preserve">2027 harvest </t>
  </si>
  <si>
    <t>Tower</t>
  </si>
  <si>
    <t>26&lt;&gt;27 $ diff</t>
  </si>
  <si>
    <t>26&lt;&gt;27 % diff</t>
  </si>
  <si>
    <t>Agent commissions - Milling wheat</t>
  </si>
  <si>
    <t>Agent commissions - Feed grain</t>
  </si>
  <si>
    <t>Sumo Trio (contractor)</t>
  </si>
  <si>
    <t>Cartage to silo (contractor) small seed</t>
  </si>
  <si>
    <t>Cartage to silo (contractor) grain</t>
  </si>
  <si>
    <t>5-year trend</t>
  </si>
  <si>
    <t>FORECAST</t>
  </si>
  <si>
    <t>Digrub</t>
  </si>
  <si>
    <t>Drilling</t>
  </si>
  <si>
    <t>Diazinon20g</t>
  </si>
  <si>
    <t>(+$150/ha if wet harvest)</t>
  </si>
  <si>
    <r>
      <rPr>
        <b/>
        <i/>
        <u/>
        <sz val="14"/>
        <color theme="9" tint="-0.499984740745262"/>
        <rFont val="Calibri"/>
        <family val="2"/>
        <scheme val="minor"/>
      </rPr>
      <t>FORECAST</t>
    </r>
    <r>
      <rPr>
        <sz val="14"/>
        <color theme="9" tint="-0.499984740745262"/>
        <rFont val="Calibri"/>
        <family val="2"/>
        <scheme val="minor"/>
      </rPr>
      <t xml:space="preserve"> GROSS MARGIN 2026-27</t>
    </r>
  </si>
  <si>
    <t>Cleaning</t>
  </si>
  <si>
    <t>Cleaning/tags/bags-Clover</t>
  </si>
  <si>
    <t>Cleaning/tags/bags-Grass seed</t>
  </si>
  <si>
    <t>Backgound N:</t>
  </si>
  <si>
    <t>/kgDM</t>
  </si>
  <si>
    <t>Grain cartage to del. point</t>
  </si>
  <si>
    <t>Example: Hawkes Bay dryland</t>
  </si>
  <si>
    <t>Sprayer (contractor) Nth.Is.</t>
  </si>
  <si>
    <t>Barley, Spring feed - August sown</t>
  </si>
  <si>
    <t>Storage (covered by buyer)</t>
  </si>
  <si>
    <t>Cooling (within storage)</t>
  </si>
  <si>
    <t>Power harrow (contractor) Nth. Is.</t>
  </si>
  <si>
    <t>Sumo Trio (contractor) Nth. Is.</t>
  </si>
  <si>
    <t>or plough</t>
  </si>
  <si>
    <t>Disc mediums (contractor) Nth. Is.</t>
  </si>
  <si>
    <t>Maize planter (contractor) Nth. Is.</t>
  </si>
  <si>
    <t>Primiera</t>
  </si>
  <si>
    <t>Contract spread - Bulky - Nth. Is.</t>
  </si>
  <si>
    <t>Combine maize (contractor) Nth. Is.</t>
  </si>
  <si>
    <t>if 20% moisture</t>
  </si>
  <si>
    <t>Drying (inward weight) Nth. Is.</t>
  </si>
  <si>
    <t>Nett of agent commissions &amp; storage</t>
  </si>
  <si>
    <t>GS49</t>
  </si>
  <si>
    <t>Sold on royalty basis</t>
  </si>
  <si>
    <t>Soil moisture monitoring - Wheat</t>
  </si>
  <si>
    <t>Soil moisture monitoring - Barley</t>
  </si>
  <si>
    <t>Soil moisture monitoring - Maize</t>
  </si>
  <si>
    <t>Soil moisture monitoring - Herbage seed</t>
  </si>
  <si>
    <t>Pasture</t>
  </si>
  <si>
    <t>30th Sept</t>
  </si>
  <si>
    <t>Peas, Garden seed - Late Sept sown</t>
  </si>
  <si>
    <t>Pre-plant</t>
  </si>
  <si>
    <t>Spring barley</t>
  </si>
  <si>
    <t>Slugbait appln</t>
  </si>
  <si>
    <t>Autumn</t>
  </si>
  <si>
    <t>Bactericide/Fungicide</t>
  </si>
  <si>
    <t>Ammonium sulphate</t>
  </si>
  <si>
    <t>Pre-spread</t>
  </si>
  <si>
    <t>DAP 13S - March '26</t>
  </si>
  <si>
    <t>Cartage to Rolleston</t>
  </si>
  <si>
    <t>Fungicide/PGR</t>
  </si>
  <si>
    <t>Crop pusher</t>
  </si>
  <si>
    <t>Maize - Grain - Dryland</t>
  </si>
  <si>
    <t>Sold on royalty basis, very weather dependent</t>
  </si>
  <si>
    <t>OP yellow flower brassica - Oct sown</t>
  </si>
  <si>
    <t>Seed supplied by Seed Co.</t>
  </si>
  <si>
    <t>Ridomil Gold Mz</t>
  </si>
  <si>
    <t>Podlock</t>
  </si>
  <si>
    <t>Dessicant</t>
  </si>
  <si>
    <t>Cleaning/tags/bags-Brassica</t>
  </si>
  <si>
    <t>careful, market dependent</t>
  </si>
  <si>
    <t>Seed Co. pays</t>
  </si>
  <si>
    <t xml:space="preserve">   </t>
  </si>
  <si>
    <t>Cost of production per tonne</t>
  </si>
  <si>
    <t>OP yellow flower brassica seed</t>
  </si>
  <si>
    <t>Garden pea seed</t>
  </si>
  <si>
    <t>Maize grain (Hawkes Bay, dryland)</t>
  </si>
  <si>
    <t>Sunflower - Food grade oil</t>
  </si>
  <si>
    <t>Oilseed rape, Winter - Food grade oil</t>
  </si>
  <si>
    <t>Sunflower, for food grade oil</t>
  </si>
  <si>
    <t>Winter oilseed rape, for food grade oil</t>
  </si>
  <si>
    <t>4th Dec</t>
  </si>
  <si>
    <t>pre-petal fall</t>
  </si>
  <si>
    <t>As at 20th April  2026</t>
  </si>
  <si>
    <t>Year-on-Year comparison - Ten key crop gross margins Mid-Canterbury irrigated (+ North Island maize grain)</t>
  </si>
  <si>
    <t xml:space="preserve">Gross margin data prepared by Anton Nicholls, MRB Ltd. </t>
  </si>
  <si>
    <r>
      <t xml:space="preserve">Trends ($/ha) </t>
    </r>
    <r>
      <rPr>
        <b/>
        <i/>
        <sz val="10"/>
        <rFont val="Calibri"/>
        <family val="2"/>
        <scheme val="minor"/>
      </rPr>
      <t>feed wheat, milling wheat, Nui seed, Huia seed, maize silage</t>
    </r>
  </si>
  <si>
    <t>Cost of production per kilogram</t>
  </si>
  <si>
    <t>COST OF PRODUCTION per tonne of seed</t>
  </si>
  <si>
    <t>COST OF PRODUCTION per tonne grain</t>
  </si>
  <si>
    <t>Wheat Seed - Treated</t>
  </si>
  <si>
    <t>15% pot super</t>
  </si>
  <si>
    <t>Cartage to silo (contractor)</t>
  </si>
  <si>
    <t>Prepared by Anton Nicholls, MRB Ltd</t>
  </si>
  <si>
    <t>Soil moisture monitoring - portion</t>
  </si>
  <si>
    <t>GROSS MARGIN 2026-27</t>
  </si>
  <si>
    <t>Autumn Feed 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</si>
</sst>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&quot;$&quot;#,##0"/>
    <numFmt numFmtId="166" formatCode="&quot;$&quot;#,##0.00"/>
    <numFmt numFmtId="167" formatCode="[$-409]d\-mmm;@"/>
    <numFmt numFmtId="168" formatCode="0.0%"/>
    <numFmt numFmtId="169" formatCode="0.000"/>
    <numFmt numFmtId="170" formatCode="0.0\ &quot;t/ha&quot;"/>
    <numFmt numFmtId="171" formatCode="0\ &quot;kg/ha&quot;"/>
    <numFmt numFmtId="172" formatCode="###\ &quot;kgN/ha&quot;"/>
    <numFmt numFmtId="173" formatCode="0.00\ &quot;t/ha&quot;"/>
    <numFmt numFmtId="174" formatCode="&quot;$&quot;#,##0.0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0"/>
      <name val="Arial"/>
      <family val="2"/>
    </font>
    <font>
      <sz val="10"/>
      <name val="Univers LT 45 Light"/>
    </font>
    <font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i/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Univers LT 45 Light"/>
    </font>
    <font>
      <b/>
      <i/>
      <u/>
      <sz val="14"/>
      <color theme="9" tint="-0.499984740745262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7.5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theme="6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32" fillId="5" borderId="35" applyNumberFormat="0" applyAlignment="0" applyProtection="0"/>
    <xf numFmtId="0" fontId="5" fillId="6" borderId="36" applyNumberFormat="0" applyFont="0" applyAlignment="0" applyProtection="0"/>
  </cellStyleXfs>
  <cellXfs count="281">
    <xf numFmtId="0" fontId="0" fillId="0" borderId="0" xfId="0"/>
    <xf numFmtId="0" fontId="0" fillId="0" borderId="2" xfId="0" applyBorder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2" xfId="0" applyNumberFormat="1" applyBorder="1"/>
    <xf numFmtId="165" fontId="0" fillId="0" borderId="2" xfId="0" applyNumberFormat="1" applyBorder="1"/>
    <xf numFmtId="167" fontId="0" fillId="0" borderId="2" xfId="0" applyNumberFormat="1" applyBorder="1"/>
    <xf numFmtId="0" fontId="0" fillId="2" borderId="1" xfId="0" applyFill="1" applyBorder="1"/>
    <xf numFmtId="0" fontId="2" fillId="2" borderId="1" xfId="0" applyFont="1" applyFill="1" applyBorder="1"/>
    <xf numFmtId="167" fontId="0" fillId="0" borderId="3" xfId="0" applyNumberFormat="1" applyBorder="1"/>
    <xf numFmtId="0" fontId="0" fillId="0" borderId="3" xfId="0" applyBorder="1"/>
    <xf numFmtId="166" fontId="0" fillId="0" borderId="3" xfId="0" applyNumberFormat="1" applyBorder="1"/>
    <xf numFmtId="165" fontId="0" fillId="0" borderId="3" xfId="0" applyNumberFormat="1" applyBorder="1"/>
    <xf numFmtId="0" fontId="0" fillId="0" borderId="4" xfId="0" applyBorder="1"/>
    <xf numFmtId="167" fontId="0" fillId="0" borderId="4" xfId="0" applyNumberFormat="1" applyBorder="1"/>
    <xf numFmtId="165" fontId="0" fillId="0" borderId="4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3" fillId="0" borderId="4" xfId="0" applyFont="1" applyBorder="1"/>
    <xf numFmtId="165" fontId="6" fillId="0" borderId="3" xfId="0" applyNumberFormat="1" applyFont="1" applyBorder="1"/>
    <xf numFmtId="165" fontId="6" fillId="0" borderId="0" xfId="0" applyNumberFormat="1" applyFont="1"/>
    <xf numFmtId="164" fontId="6" fillId="0" borderId="3" xfId="0" applyNumberFormat="1" applyFont="1" applyBorder="1"/>
    <xf numFmtId="0" fontId="8" fillId="2" borderId="1" xfId="0" applyFont="1" applyFill="1" applyBorder="1" applyAlignment="1">
      <alignment horizontal="center"/>
    </xf>
    <xf numFmtId="0" fontId="6" fillId="0" borderId="0" xfId="0" applyFont="1"/>
    <xf numFmtId="166" fontId="6" fillId="0" borderId="0" xfId="0" applyNumberFormat="1" applyFont="1"/>
    <xf numFmtId="0" fontId="10" fillId="0" borderId="0" xfId="2" applyFont="1"/>
    <xf numFmtId="165" fontId="11" fillId="0" borderId="0" xfId="0" applyNumberFormat="1" applyFont="1"/>
    <xf numFmtId="0" fontId="1" fillId="0" borderId="0" xfId="0" applyFont="1"/>
    <xf numFmtId="9" fontId="0" fillId="0" borderId="0" xfId="0" applyNumberFormat="1"/>
    <xf numFmtId="0" fontId="14" fillId="0" borderId="0" xfId="0" applyFont="1"/>
    <xf numFmtId="0" fontId="15" fillId="0" borderId="0" xfId="0" applyFont="1"/>
    <xf numFmtId="0" fontId="9" fillId="0" borderId="0" xfId="5" applyFont="1"/>
    <xf numFmtId="0" fontId="0" fillId="0" borderId="0" xfId="0" applyAlignment="1">
      <alignment horizontal="left"/>
    </xf>
    <xf numFmtId="1" fontId="6" fillId="0" borderId="0" xfId="0" applyNumberFormat="1" applyFont="1"/>
    <xf numFmtId="165" fontId="0" fillId="0" borderId="6" xfId="0" applyNumberFormat="1" applyBorder="1"/>
    <xf numFmtId="0" fontId="19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0" fontId="15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1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165" fontId="1" fillId="0" borderId="2" xfId="0" applyNumberFormat="1" applyFont="1" applyBorder="1"/>
    <xf numFmtId="165" fontId="4" fillId="0" borderId="2" xfId="0" applyNumberFormat="1" applyFont="1" applyBorder="1"/>
    <xf numFmtId="0" fontId="0" fillId="0" borderId="1" xfId="0" applyBorder="1"/>
    <xf numFmtId="165" fontId="0" fillId="0" borderId="1" xfId="0" applyNumberFormat="1" applyBorder="1"/>
    <xf numFmtId="165" fontId="1" fillId="0" borderId="0" xfId="0" applyNumberFormat="1" applyFont="1"/>
    <xf numFmtId="9" fontId="13" fillId="0" borderId="0" xfId="4" applyNumberFormat="1" applyFill="1" applyBorder="1"/>
    <xf numFmtId="166" fontId="4" fillId="0" borderId="0" xfId="0" applyNumberFormat="1" applyFont="1"/>
    <xf numFmtId="166" fontId="1" fillId="0" borderId="0" xfId="0" applyNumberFormat="1" applyFont="1"/>
    <xf numFmtId="165" fontId="4" fillId="0" borderId="0" xfId="0" applyNumberFormat="1" applyFont="1"/>
    <xf numFmtId="165" fontId="6" fillId="0" borderId="0" xfId="3" applyNumberFormat="1" applyFont="1" applyFill="1" applyBorder="1"/>
    <xf numFmtId="165" fontId="6" fillId="0" borderId="0" xfId="4" applyNumberFormat="1" applyFont="1" applyFill="1" applyBorder="1"/>
    <xf numFmtId="170" fontId="0" fillId="0" borderId="0" xfId="0" applyNumberFormat="1" applyAlignment="1">
      <alignment horizontal="right"/>
    </xf>
    <xf numFmtId="170" fontId="0" fillId="0" borderId="0" xfId="0" applyNumberFormat="1"/>
    <xf numFmtId="6" fontId="0" fillId="0" borderId="0" xfId="0" applyNumberFormat="1" applyAlignment="1">
      <alignment horizontal="right"/>
    </xf>
    <xf numFmtId="165" fontId="6" fillId="0" borderId="0" xfId="0" applyNumberFormat="1" applyFont="1" applyAlignment="1">
      <alignment horizontal="right"/>
    </xf>
    <xf numFmtId="171" fontId="6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/>
    </xf>
    <xf numFmtId="0" fontId="21" fillId="0" borderId="0" xfId="0" applyFont="1"/>
    <xf numFmtId="0" fontId="6" fillId="2" borderId="1" xfId="0" applyFont="1" applyFill="1" applyBorder="1"/>
    <xf numFmtId="0" fontId="6" fillId="0" borderId="3" xfId="0" applyFont="1" applyBorder="1"/>
    <xf numFmtId="1" fontId="6" fillId="0" borderId="3" xfId="0" applyNumberFormat="1" applyFont="1" applyBorder="1"/>
    <xf numFmtId="164" fontId="6" fillId="0" borderId="0" xfId="0" applyNumberFormat="1" applyFont="1"/>
    <xf numFmtId="0" fontId="6" fillId="0" borderId="4" xfId="0" applyFont="1" applyBorder="1"/>
    <xf numFmtId="165" fontId="6" fillId="0" borderId="4" xfId="0" applyNumberFormat="1" applyFont="1" applyBorder="1"/>
    <xf numFmtId="2" fontId="6" fillId="0" borderId="4" xfId="0" applyNumberFormat="1" applyFont="1" applyBorder="1"/>
    <xf numFmtId="164" fontId="6" fillId="0" borderId="4" xfId="0" applyNumberFormat="1" applyFont="1" applyBorder="1"/>
    <xf numFmtId="2" fontId="6" fillId="0" borderId="3" xfId="0" applyNumberFormat="1" applyFont="1" applyBorder="1"/>
    <xf numFmtId="0" fontId="23" fillId="0" borderId="4" xfId="0" applyFont="1" applyBorder="1" applyAlignment="1">
      <alignment horizontal="right"/>
    </xf>
    <xf numFmtId="0" fontId="6" fillId="0" borderId="6" xfId="0" applyFont="1" applyBorder="1"/>
    <xf numFmtId="1" fontId="6" fillId="0" borderId="4" xfId="0" applyNumberFormat="1" applyFont="1" applyBorder="1"/>
    <xf numFmtId="0" fontId="0" fillId="0" borderId="8" xfId="0" applyBorder="1"/>
    <xf numFmtId="0" fontId="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170" fontId="6" fillId="0" borderId="0" xfId="0" applyNumberFormat="1" applyFont="1" applyAlignment="1">
      <alignment horizontal="right"/>
    </xf>
    <xf numFmtId="9" fontId="13" fillId="0" borderId="11" xfId="4" applyNumberFormat="1" applyFill="1" applyBorder="1"/>
    <xf numFmtId="9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9" fontId="13" fillId="0" borderId="13" xfId="4" applyNumberFormat="1" applyFill="1" applyBorder="1"/>
    <xf numFmtId="9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left"/>
    </xf>
    <xf numFmtId="165" fontId="6" fillId="0" borderId="1" xfId="0" applyNumberFormat="1" applyFont="1" applyBorder="1"/>
    <xf numFmtId="0" fontId="0" fillId="0" borderId="15" xfId="0" applyBorder="1"/>
    <xf numFmtId="9" fontId="1" fillId="0" borderId="15" xfId="0" applyNumberFormat="1" applyFont="1" applyBorder="1"/>
    <xf numFmtId="9" fontId="4" fillId="0" borderId="15" xfId="0" applyNumberFormat="1" applyFont="1" applyBorder="1"/>
    <xf numFmtId="9" fontId="13" fillId="0" borderId="16" xfId="4" applyNumberFormat="1" applyFill="1" applyBorder="1"/>
    <xf numFmtId="9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left"/>
    </xf>
    <xf numFmtId="9" fontId="1" fillId="0" borderId="0" xfId="0" applyNumberFormat="1" applyFont="1"/>
    <xf numFmtId="9" fontId="25" fillId="0" borderId="0" xfId="0" applyNumberFormat="1" applyFont="1"/>
    <xf numFmtId="9" fontId="4" fillId="0" borderId="0" xfId="0" applyNumberFormat="1" applyFont="1"/>
    <xf numFmtId="0" fontId="0" fillId="0" borderId="18" xfId="0" applyBorder="1"/>
    <xf numFmtId="0" fontId="0" fillId="0" borderId="19" xfId="0" applyBorder="1"/>
    <xf numFmtId="0" fontId="25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right"/>
    </xf>
    <xf numFmtId="0" fontId="0" fillId="0" borderId="20" xfId="0" applyBorder="1"/>
    <xf numFmtId="165" fontId="0" fillId="0" borderId="15" xfId="0" applyNumberFormat="1" applyBorder="1"/>
    <xf numFmtId="165" fontId="6" fillId="0" borderId="15" xfId="4" applyNumberFormat="1" applyFont="1" applyFill="1" applyBorder="1"/>
    <xf numFmtId="0" fontId="22" fillId="0" borderId="0" xfId="0" applyFont="1"/>
    <xf numFmtId="0" fontId="26" fillId="0" borderId="0" xfId="5" applyFont="1"/>
    <xf numFmtId="0" fontId="22" fillId="0" borderId="0" xfId="5" applyFont="1"/>
    <xf numFmtId="0" fontId="26" fillId="0" borderId="7" xfId="5" applyFont="1" applyBorder="1"/>
    <xf numFmtId="0" fontId="1" fillId="0" borderId="2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170" fontId="6" fillId="0" borderId="0" xfId="0" applyNumberFormat="1" applyFont="1"/>
    <xf numFmtId="0" fontId="20" fillId="0" borderId="19" xfId="0" applyFont="1" applyBorder="1"/>
    <xf numFmtId="0" fontId="1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6" fillId="0" borderId="3" xfId="5" applyFont="1" applyBorder="1"/>
    <xf numFmtId="9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left"/>
    </xf>
    <xf numFmtId="0" fontId="22" fillId="0" borderId="4" xfId="5" applyFont="1" applyBorder="1"/>
    <xf numFmtId="166" fontId="0" fillId="0" borderId="4" xfId="0" applyNumberFormat="1" applyBorder="1"/>
    <xf numFmtId="167" fontId="0" fillId="0" borderId="0" xfId="0" applyNumberFormat="1"/>
    <xf numFmtId="49" fontId="0" fillId="0" borderId="0" xfId="0" applyNumberFormat="1"/>
    <xf numFmtId="169" fontId="6" fillId="0" borderId="0" xfId="0" applyNumberFormat="1" applyFont="1"/>
    <xf numFmtId="2" fontId="6" fillId="0" borderId="0" xfId="0" applyNumberFormat="1" applyFont="1"/>
    <xf numFmtId="167" fontId="0" fillId="0" borderId="0" xfId="0" applyNumberFormat="1" applyAlignment="1">
      <alignment horizontal="right"/>
    </xf>
    <xf numFmtId="49" fontId="0" fillId="0" borderId="3" xfId="0" applyNumberFormat="1" applyBorder="1"/>
    <xf numFmtId="168" fontId="6" fillId="0" borderId="0" xfId="0" applyNumberFormat="1" applyFont="1"/>
    <xf numFmtId="0" fontId="18" fillId="0" borderId="0" xfId="0" applyFont="1"/>
    <xf numFmtId="164" fontId="10" fillId="0" borderId="0" xfId="2" applyNumberFormat="1" applyFont="1"/>
    <xf numFmtId="10" fontId="10" fillId="0" borderId="0" xfId="2" applyNumberFormat="1" applyFont="1"/>
    <xf numFmtId="168" fontId="0" fillId="0" borderId="0" xfId="0" applyNumberFormat="1"/>
    <xf numFmtId="0" fontId="2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2" fillId="0" borderId="3" xfId="0" applyFont="1" applyBorder="1"/>
    <xf numFmtId="167" fontId="0" fillId="0" borderId="25" xfId="0" applyNumberFormat="1" applyBorder="1"/>
    <xf numFmtId="0" fontId="0" fillId="0" borderId="25" xfId="0" applyBorder="1"/>
    <xf numFmtId="164" fontId="6" fillId="0" borderId="25" xfId="0" applyNumberFormat="1" applyFont="1" applyBorder="1"/>
    <xf numFmtId="0" fontId="6" fillId="0" borderId="25" xfId="0" applyFont="1" applyBorder="1"/>
    <xf numFmtId="166" fontId="0" fillId="0" borderId="25" xfId="0" applyNumberFormat="1" applyBorder="1"/>
    <xf numFmtId="165" fontId="0" fillId="0" borderId="25" xfId="0" applyNumberFormat="1" applyBorder="1"/>
    <xf numFmtId="167" fontId="0" fillId="0" borderId="6" xfId="0" applyNumberFormat="1" applyBorder="1"/>
    <xf numFmtId="0" fontId="0" fillId="0" borderId="6" xfId="0" applyBorder="1"/>
    <xf numFmtId="167" fontId="0" fillId="0" borderId="0" xfId="0" quotePrefix="1" applyNumberFormat="1"/>
    <xf numFmtId="167" fontId="0" fillId="0" borderId="3" xfId="0" applyNumberFormat="1" applyBorder="1" applyAlignment="1">
      <alignment horizontal="left"/>
    </xf>
    <xf numFmtId="164" fontId="6" fillId="0" borderId="6" xfId="0" applyNumberFormat="1" applyFont="1" applyBorder="1"/>
    <xf numFmtId="165" fontId="6" fillId="0" borderId="6" xfId="0" applyNumberFormat="1" applyFont="1" applyBorder="1"/>
    <xf numFmtId="166" fontId="6" fillId="0" borderId="3" xfId="0" applyNumberFormat="1" applyFont="1" applyBorder="1"/>
    <xf numFmtId="0" fontId="26" fillId="0" borderId="25" xfId="5" applyFont="1" applyBorder="1"/>
    <xf numFmtId="2" fontId="6" fillId="0" borderId="25" xfId="0" applyNumberFormat="1" applyFont="1" applyBorder="1"/>
    <xf numFmtId="1" fontId="6" fillId="0" borderId="25" xfId="0" applyNumberFormat="1" applyFont="1" applyBorder="1"/>
    <xf numFmtId="49" fontId="0" fillId="0" borderId="25" xfId="0" applyNumberFormat="1" applyBorder="1"/>
    <xf numFmtId="3" fontId="6" fillId="0" borderId="0" xfId="0" applyNumberFormat="1" applyFont="1"/>
    <xf numFmtId="0" fontId="7" fillId="2" borderId="26" xfId="0" applyFont="1" applyFill="1" applyBorder="1"/>
    <xf numFmtId="0" fontId="7" fillId="2" borderId="27" xfId="0" applyFont="1" applyFill="1" applyBorder="1"/>
    <xf numFmtId="0" fontId="8" fillId="2" borderId="27" xfId="0" applyFont="1" applyFill="1" applyBorder="1" applyAlignment="1">
      <alignment horizontal="center"/>
    </xf>
    <xf numFmtId="0" fontId="7" fillId="2" borderId="28" xfId="0" applyFont="1" applyFill="1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2" borderId="22" xfId="0" applyFill="1" applyBorder="1"/>
    <xf numFmtId="0" fontId="0" fillId="2" borderId="24" xfId="0" applyFill="1" applyBorder="1"/>
    <xf numFmtId="15" fontId="0" fillId="0" borderId="0" xfId="0" applyNumberFormat="1"/>
    <xf numFmtId="0" fontId="2" fillId="2" borderId="22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4" fillId="0" borderId="19" xfId="0" applyFont="1" applyBorder="1"/>
    <xf numFmtId="165" fontId="0" fillId="0" borderId="12" xfId="0" applyNumberFormat="1" applyBorder="1"/>
    <xf numFmtId="0" fontId="3" fillId="0" borderId="19" xfId="0" applyFont="1" applyBorder="1"/>
    <xf numFmtId="0" fontId="3" fillId="0" borderId="0" xfId="0" applyFont="1"/>
    <xf numFmtId="0" fontId="3" fillId="0" borderId="30" xfId="0" applyFont="1" applyBorder="1" applyAlignment="1">
      <alignment horizontal="right"/>
    </xf>
    <xf numFmtId="0" fontId="1" fillId="0" borderId="31" xfId="0" applyFont="1" applyBorder="1"/>
    <xf numFmtId="0" fontId="0" fillId="0" borderId="29" xfId="0" applyBorder="1"/>
    <xf numFmtId="9" fontId="0" fillId="0" borderId="12" xfId="0" applyNumberFormat="1" applyBorder="1"/>
    <xf numFmtId="165" fontId="0" fillId="0" borderId="14" xfId="0" applyNumberFormat="1" applyBorder="1"/>
    <xf numFmtId="0" fontId="2" fillId="2" borderId="19" xfId="0" applyFont="1" applyFill="1" applyBorder="1"/>
    <xf numFmtId="167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12" xfId="0" applyNumberFormat="1" applyFont="1" applyFill="1" applyBorder="1"/>
    <xf numFmtId="9" fontId="0" fillId="0" borderId="12" xfId="1" applyFont="1" applyBorder="1"/>
    <xf numFmtId="0" fontId="0" fillId="0" borderId="17" xfId="0" applyBorder="1"/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0" fillId="0" borderId="32" xfId="0" applyBorder="1"/>
    <xf numFmtId="0" fontId="1" fillId="0" borderId="33" xfId="0" applyFont="1" applyBorder="1"/>
    <xf numFmtId="0" fontId="0" fillId="0" borderId="34" xfId="0" applyBorder="1"/>
    <xf numFmtId="0" fontId="0" fillId="0" borderId="21" xfId="0" applyBorder="1"/>
    <xf numFmtId="166" fontId="0" fillId="0" borderId="12" xfId="0" applyNumberFormat="1" applyBorder="1"/>
    <xf numFmtId="167" fontId="0" fillId="0" borderId="0" xfId="0" quotePrefix="1" applyNumberFormat="1" applyAlignment="1">
      <alignment horizontal="right"/>
    </xf>
    <xf numFmtId="0" fontId="29" fillId="0" borderId="0" xfId="0" applyFont="1" applyAlignment="1">
      <alignment horizontal="right"/>
    </xf>
    <xf numFmtId="172" fontId="0" fillId="0" borderId="19" xfId="0" applyNumberFormat="1" applyBorder="1" applyAlignment="1">
      <alignment horizontal="left"/>
    </xf>
    <xf numFmtId="0" fontId="6" fillId="0" borderId="0" xfId="0" quotePrefix="1" applyFont="1"/>
    <xf numFmtId="2" fontId="6" fillId="0" borderId="6" xfId="0" applyNumberFormat="1" applyFont="1" applyBorder="1"/>
    <xf numFmtId="164" fontId="6" fillId="0" borderId="0" xfId="2" applyNumberFormat="1" applyFont="1"/>
    <xf numFmtId="0" fontId="6" fillId="0" borderId="0" xfId="2" applyFont="1"/>
    <xf numFmtId="10" fontId="27" fillId="0" borderId="0" xfId="2" applyNumberFormat="1" applyFont="1"/>
    <xf numFmtId="166" fontId="0" fillId="0" borderId="6" xfId="0" applyNumberFormat="1" applyBorder="1"/>
    <xf numFmtId="171" fontId="6" fillId="0" borderId="0" xfId="0" applyNumberFormat="1" applyFont="1"/>
    <xf numFmtId="173" fontId="6" fillId="0" borderId="0" xfId="0" applyNumberFormat="1" applyFont="1"/>
    <xf numFmtId="0" fontId="30" fillId="0" borderId="0" xfId="0" applyFont="1"/>
    <xf numFmtId="2" fontId="6" fillId="0" borderId="0" xfId="2" applyNumberFormat="1" applyFont="1"/>
    <xf numFmtId="166" fontId="6" fillId="0" borderId="0" xfId="2" applyNumberFormat="1" applyFont="1"/>
    <xf numFmtId="165" fontId="6" fillId="0" borderId="0" xfId="2" applyNumberFormat="1" applyFont="1"/>
    <xf numFmtId="0" fontId="7" fillId="2" borderId="37" xfId="0" applyFont="1" applyFill="1" applyBorder="1"/>
    <xf numFmtId="0" fontId="7" fillId="2" borderId="1" xfId="0" applyFont="1" applyFill="1" applyBorder="1"/>
    <xf numFmtId="0" fontId="7" fillId="2" borderId="38" xfId="0" applyFont="1" applyFill="1" applyBorder="1"/>
    <xf numFmtId="0" fontId="0" fillId="0" borderId="5" xfId="0" applyBorder="1"/>
    <xf numFmtId="0" fontId="0" fillId="0" borderId="39" xfId="0" applyBorder="1"/>
    <xf numFmtId="0" fontId="0" fillId="2" borderId="37" xfId="0" applyFill="1" applyBorder="1"/>
    <xf numFmtId="0" fontId="0" fillId="2" borderId="38" xfId="0" applyFill="1" applyBorder="1"/>
    <xf numFmtId="0" fontId="2" fillId="2" borderId="37" xfId="0" applyFont="1" applyFill="1" applyBorder="1"/>
    <xf numFmtId="0" fontId="3" fillId="0" borderId="40" xfId="0" applyFont="1" applyBorder="1"/>
    <xf numFmtId="0" fontId="3" fillId="0" borderId="39" xfId="0" applyFont="1" applyBorder="1"/>
    <xf numFmtId="0" fontId="4" fillId="0" borderId="5" xfId="0" applyFont="1" applyBorder="1"/>
    <xf numFmtId="165" fontId="0" fillId="0" borderId="39" xfId="0" applyNumberFormat="1" applyBorder="1"/>
    <xf numFmtId="0" fontId="3" fillId="0" borderId="5" xfId="0" applyFont="1" applyBorder="1"/>
    <xf numFmtId="0" fontId="3" fillId="0" borderId="39" xfId="0" applyFont="1" applyBorder="1" applyAlignment="1">
      <alignment horizontal="right"/>
    </xf>
    <xf numFmtId="0" fontId="1" fillId="0" borderId="41" xfId="0" applyFont="1" applyBorder="1"/>
    <xf numFmtId="9" fontId="0" fillId="0" borderId="39" xfId="0" applyNumberFormat="1" applyBorder="1"/>
    <xf numFmtId="0" fontId="1" fillId="0" borderId="5" xfId="0" applyFont="1" applyBorder="1"/>
    <xf numFmtId="0" fontId="0" fillId="0" borderId="40" xfId="0" applyBorder="1"/>
    <xf numFmtId="0" fontId="0" fillId="0" borderId="42" xfId="0" applyBorder="1"/>
    <xf numFmtId="165" fontId="0" fillId="0" borderId="43" xfId="0" applyNumberFormat="1" applyBorder="1"/>
    <xf numFmtId="0" fontId="2" fillId="2" borderId="5" xfId="0" applyFont="1" applyFill="1" applyBorder="1"/>
    <xf numFmtId="165" fontId="2" fillId="2" borderId="39" xfId="0" applyNumberFormat="1" applyFont="1" applyFill="1" applyBorder="1"/>
    <xf numFmtId="9" fontId="0" fillId="0" borderId="39" xfId="1" applyFont="1" applyBorder="1"/>
    <xf numFmtId="0" fontId="3" fillId="0" borderId="42" xfId="0" applyFont="1" applyBorder="1"/>
    <xf numFmtId="0" fontId="0" fillId="0" borderId="43" xfId="0" applyBorder="1"/>
    <xf numFmtId="9" fontId="0" fillId="0" borderId="0" xfId="1" applyFont="1" applyBorder="1"/>
    <xf numFmtId="0" fontId="7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5" xfId="0" applyBorder="1" applyAlignment="1" applyProtection="1">
      <alignment horizontal="right"/>
      <protection locked="0"/>
    </xf>
    <xf numFmtId="1" fontId="32" fillId="5" borderId="35" xfId="8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2" fillId="5" borderId="35" xfId="8" applyProtection="1">
      <protection locked="0"/>
    </xf>
    <xf numFmtId="15" fontId="32" fillId="5" borderId="35" xfId="8" applyNumberFormat="1" applyProtection="1">
      <protection locked="0"/>
    </xf>
    <xf numFmtId="0" fontId="0" fillId="0" borderId="4" xfId="0" applyBorder="1" applyProtection="1">
      <protection locked="0"/>
    </xf>
    <xf numFmtId="0" fontId="3" fillId="0" borderId="4" xfId="0" applyFont="1" applyBorder="1" applyProtection="1">
      <protection locked="0"/>
    </xf>
    <xf numFmtId="164" fontId="32" fillId="5" borderId="35" xfId="8" applyNumberFormat="1" applyProtection="1">
      <protection locked="0"/>
    </xf>
    <xf numFmtId="0" fontId="6" fillId="0" borderId="0" xfId="0" applyFont="1" applyProtection="1">
      <protection locked="0"/>
    </xf>
    <xf numFmtId="165" fontId="32" fillId="5" borderId="35" xfId="8" applyNumberFormat="1" applyProtection="1">
      <protection locked="0"/>
    </xf>
    <xf numFmtId="166" fontId="32" fillId="5" borderId="35" xfId="8" applyNumberFormat="1" applyProtection="1">
      <protection locked="0"/>
    </xf>
    <xf numFmtId="1" fontId="6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0" fontId="6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67" fontId="6" fillId="6" borderId="36" xfId="9" applyNumberFormat="1" applyFont="1" applyProtection="1">
      <protection locked="0"/>
    </xf>
    <xf numFmtId="0" fontId="6" fillId="6" borderId="36" xfId="9" applyFont="1" applyProtection="1">
      <protection locked="0"/>
    </xf>
    <xf numFmtId="0" fontId="6" fillId="0" borderId="3" xfId="0" applyFont="1" applyBorder="1" applyProtection="1">
      <protection locked="0"/>
    </xf>
    <xf numFmtId="167" fontId="6" fillId="0" borderId="36" xfId="9" applyNumberFormat="1" applyFont="1" applyFill="1" applyProtection="1">
      <protection locked="0"/>
    </xf>
    <xf numFmtId="0" fontId="6" fillId="0" borderId="36" xfId="9" applyFont="1" applyFill="1" applyProtection="1">
      <protection locked="0"/>
    </xf>
    <xf numFmtId="1" fontId="32" fillId="0" borderId="35" xfId="8" applyNumberFormat="1" applyFill="1" applyProtection="1">
      <protection locked="0"/>
    </xf>
    <xf numFmtId="166" fontId="32" fillId="0" borderId="35" xfId="8" applyNumberFormat="1" applyFill="1" applyProtection="1">
      <protection locked="0"/>
    </xf>
    <xf numFmtId="0" fontId="0" fillId="6" borderId="36" xfId="9" applyFont="1" applyProtection="1">
      <protection locked="0"/>
    </xf>
    <xf numFmtId="49" fontId="6" fillId="6" borderId="36" xfId="9" applyNumberFormat="1" applyFont="1" applyProtection="1">
      <protection locked="0"/>
    </xf>
    <xf numFmtId="0" fontId="32" fillId="0" borderId="35" xfId="8" applyFill="1" applyProtection="1">
      <protection locked="0"/>
    </xf>
    <xf numFmtId="165" fontId="32" fillId="0" borderId="35" xfId="8" applyNumberFormat="1" applyFill="1" applyProtection="1">
      <protection locked="0"/>
    </xf>
    <xf numFmtId="169" fontId="32" fillId="5" borderId="35" xfId="8" applyNumberFormat="1" applyProtection="1">
      <protection locked="0"/>
    </xf>
    <xf numFmtId="2" fontId="32" fillId="5" borderId="35" xfId="8" applyNumberFormat="1" applyProtection="1">
      <protection locked="0"/>
    </xf>
    <xf numFmtId="0" fontId="6" fillId="0" borderId="4" xfId="0" applyFont="1" applyBorder="1" applyProtection="1">
      <protection locked="0"/>
    </xf>
    <xf numFmtId="167" fontId="6" fillId="6" borderId="36" xfId="9" applyNumberFormat="1" applyFont="1" applyAlignment="1" applyProtection="1">
      <alignment horizontal="right"/>
      <protection locked="0"/>
    </xf>
    <xf numFmtId="174" fontId="32" fillId="5" borderId="35" xfId="8" applyNumberFormat="1" applyProtection="1">
      <protection locked="0"/>
    </xf>
    <xf numFmtId="2" fontId="32" fillId="0" borderId="35" xfId="8" applyNumberFormat="1" applyFill="1" applyProtection="1">
      <protection locked="0"/>
    </xf>
    <xf numFmtId="164" fontId="32" fillId="0" borderId="35" xfId="8" applyNumberFormat="1" applyFill="1" applyProtection="1">
      <protection locked="0"/>
    </xf>
    <xf numFmtId="0" fontId="10" fillId="0" borderId="0" xfId="2" applyFont="1" applyProtection="1">
      <protection locked="0"/>
    </xf>
    <xf numFmtId="0" fontId="0" fillId="0" borderId="2" xfId="0" applyBorder="1" applyProtection="1">
      <protection locked="0"/>
    </xf>
    <xf numFmtId="167" fontId="0" fillId="0" borderId="0" xfId="0" applyNumberFormat="1" applyProtection="1">
      <protection locked="0"/>
    </xf>
    <xf numFmtId="168" fontId="32" fillId="7" borderId="35" xfId="8" applyNumberFormat="1" applyFill="1" applyProtection="1">
      <protection locked="0"/>
    </xf>
    <xf numFmtId="166" fontId="32" fillId="7" borderId="35" xfId="8" applyNumberFormat="1" applyFill="1" applyProtection="1">
      <protection locked="0"/>
    </xf>
    <xf numFmtId="10" fontId="32" fillId="7" borderId="35" xfId="8" applyNumberFormat="1" applyFill="1" applyProtection="1"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0">
    <cellStyle name="Bad" xfId="4" builtinId="27"/>
    <cellStyle name="Currency 2" xfId="7" xr:uid="{849666D0-2DAA-433D-BBF8-594A350D2FBB}"/>
    <cellStyle name="Good" xfId="3" builtinId="26"/>
    <cellStyle name="Hyperlink 2" xfId="6" xr:uid="{77D10F0C-0981-4EAF-9887-EB8F678D1D78}"/>
    <cellStyle name="Input" xfId="8" builtinId="20"/>
    <cellStyle name="Normal" xfId="0" builtinId="0"/>
    <cellStyle name="Normal 2" xfId="2" xr:uid="{1A8D59FF-7BA3-4BF0-A88D-A4E87E27FF39}"/>
    <cellStyle name="Normal 3" xfId="5" xr:uid="{BAB945F2-8D61-4809-A903-D77AD1268D88}"/>
    <cellStyle name="Note" xfId="9" builtinId="10"/>
    <cellStyle name="Percent" xfId="1" builtinId="5"/>
  </cellStyles>
  <dxfs count="47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6" formatCode="&quot;$&quot;#,##0.00"/>
    </dxf>
    <dxf>
      <numFmt numFmtId="166" formatCode="&quot;$&quot;#,##0.0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CC59-EDC9-4A1B-AEF6-38956570F4EF}">
  <dimension ref="A1:AX303"/>
  <sheetViews>
    <sheetView zoomScale="90" zoomScaleNormal="90" zoomScaleSheetLayoutView="80" workbookViewId="0">
      <selection activeCell="B37" sqref="B37"/>
    </sheetView>
  </sheetViews>
  <sheetFormatPr defaultRowHeight="15"/>
  <cols>
    <col min="1" max="1" width="2.140625" customWidth="1"/>
    <col min="2" max="2" width="33.42578125" customWidth="1"/>
    <col min="3" max="4" width="11.5703125" customWidth="1"/>
    <col min="5" max="6" width="11.85546875" customWidth="1"/>
    <col min="7" max="7" width="12.140625" customWidth="1"/>
    <col min="8" max="8" width="11.5703125" style="38" customWidth="1"/>
    <col min="9" max="9" width="17.85546875" customWidth="1"/>
    <col min="10" max="10" width="8" style="34" customWidth="1"/>
    <col min="11" max="11" width="11" bestFit="1" customWidth="1"/>
    <col min="12" max="12" width="2.140625" customWidth="1"/>
    <col min="13" max="13" width="4" customWidth="1"/>
  </cols>
  <sheetData>
    <row r="1" spans="1:14" s="32" customFormat="1" ht="23.25">
      <c r="A1" s="203" t="s">
        <v>402</v>
      </c>
      <c r="I1" s="44"/>
      <c r="K1" s="40"/>
    </row>
    <row r="2" spans="1:14" ht="18.75">
      <c r="B2" s="66" t="s">
        <v>303</v>
      </c>
      <c r="H2"/>
      <c r="I2" s="38"/>
      <c r="J2"/>
    </row>
    <row r="3" spans="1:14" ht="18.75">
      <c r="B3" s="66" t="s">
        <v>401</v>
      </c>
      <c r="H3"/>
      <c r="J3"/>
    </row>
    <row r="4" spans="1:14">
      <c r="B4" s="171" t="s">
        <v>403</v>
      </c>
      <c r="H4"/>
      <c r="J4"/>
    </row>
    <row r="5" spans="1:14" ht="18.75">
      <c r="B5" s="66"/>
      <c r="H5"/>
      <c r="J5"/>
    </row>
    <row r="6" spans="1:14" ht="21.75" thickBot="1">
      <c r="B6" s="37" t="s">
        <v>404</v>
      </c>
      <c r="G6" s="193" t="s">
        <v>332</v>
      </c>
      <c r="H6"/>
      <c r="N6" s="3"/>
    </row>
    <row r="7" spans="1:14">
      <c r="B7" s="100"/>
      <c r="C7" s="80" t="s">
        <v>210</v>
      </c>
      <c r="D7" s="80" t="s">
        <v>211</v>
      </c>
      <c r="E7" s="80" t="s">
        <v>286</v>
      </c>
      <c r="F7" s="80" t="s">
        <v>312</v>
      </c>
      <c r="G7" s="81" t="s">
        <v>322</v>
      </c>
      <c r="H7" s="82" t="s">
        <v>331</v>
      </c>
      <c r="I7" s="82" t="s">
        <v>325</v>
      </c>
      <c r="J7" s="279" t="s">
        <v>324</v>
      </c>
      <c r="K7" s="280"/>
      <c r="N7" s="3"/>
    </row>
    <row r="8" spans="1:14">
      <c r="B8" s="116" t="s">
        <v>319</v>
      </c>
      <c r="C8" s="117"/>
      <c r="D8" s="117"/>
      <c r="E8" s="117"/>
      <c r="F8" s="117"/>
      <c r="G8" s="118"/>
      <c r="H8" s="102"/>
      <c r="I8" s="103"/>
      <c r="J8" s="47" t="s">
        <v>304</v>
      </c>
      <c r="K8" s="86"/>
      <c r="N8" s="3"/>
    </row>
    <row r="9" spans="1:14">
      <c r="B9" s="101" t="s">
        <v>320</v>
      </c>
      <c r="C9" s="58">
        <v>929.2</v>
      </c>
      <c r="D9" s="58">
        <v>691.8</v>
      </c>
      <c r="E9" s="58">
        <v>721.66071533333331</v>
      </c>
      <c r="F9" s="58">
        <v>784.60191599999996</v>
      </c>
      <c r="G9" s="58">
        <v>1036.6291349999999</v>
      </c>
      <c r="H9" s="84"/>
      <c r="I9" s="85">
        <v>0.32121667543824856</v>
      </c>
      <c r="J9" s="4">
        <v>-252.02721899999995</v>
      </c>
      <c r="K9" s="86">
        <v>-252.02721899999995</v>
      </c>
      <c r="N9" s="3"/>
    </row>
    <row r="10" spans="1:14">
      <c r="B10" s="101" t="s">
        <v>321</v>
      </c>
      <c r="C10" s="59">
        <v>277.1764705882353</v>
      </c>
      <c r="D10" s="59">
        <v>341.1764705882353</v>
      </c>
      <c r="E10" s="59">
        <v>314.50283813445401</v>
      </c>
      <c r="F10" s="59">
        <v>295.36967647058827</v>
      </c>
      <c r="G10" s="58">
        <v>328.19744979166671</v>
      </c>
      <c r="H10" s="84"/>
      <c r="I10" s="85">
        <v>0.11114131184128949</v>
      </c>
      <c r="J10" s="4">
        <v>-32.827773321078439</v>
      </c>
      <c r="K10" s="86">
        <v>-32.827773321078439</v>
      </c>
      <c r="N10" s="3"/>
    </row>
    <row r="11" spans="1:14" ht="15.75" thickBot="1">
      <c r="B11" s="104" t="s">
        <v>224</v>
      </c>
      <c r="C11" s="105">
        <v>55.68</v>
      </c>
      <c r="D11" s="105">
        <v>30.28</v>
      </c>
      <c r="E11" s="106">
        <v>23.22</v>
      </c>
      <c r="F11" s="106">
        <v>24</v>
      </c>
      <c r="G11" s="106">
        <v>27.462</v>
      </c>
      <c r="H11" s="94"/>
      <c r="I11" s="95">
        <v>0.14424999999999999</v>
      </c>
      <c r="J11" s="105">
        <v>-3.4619999999999997</v>
      </c>
      <c r="K11" s="96">
        <v>-3.4619999999999997</v>
      </c>
    </row>
    <row r="12" spans="1:14">
      <c r="C12" s="4"/>
      <c r="D12" s="4"/>
      <c r="E12" s="59"/>
      <c r="F12" s="59"/>
      <c r="G12" s="59"/>
      <c r="H12" s="54"/>
      <c r="I12" s="45"/>
      <c r="J12" s="4"/>
      <c r="K12" s="41"/>
    </row>
    <row r="13" spans="1:14" ht="18.75">
      <c r="B13" s="66"/>
      <c r="H13"/>
      <c r="I13" s="38"/>
      <c r="J13"/>
    </row>
    <row r="14" spans="1:14" ht="21.75" thickBot="1">
      <c r="A14" s="31" t="s">
        <v>212</v>
      </c>
      <c r="G14" s="193" t="s">
        <v>332</v>
      </c>
      <c r="H14"/>
      <c r="I14" s="38"/>
      <c r="J14"/>
      <c r="K14" s="34"/>
    </row>
    <row r="15" spans="1:14" ht="15" customHeight="1">
      <c r="A15" s="100"/>
      <c r="B15" s="79"/>
      <c r="C15" s="80" t="s">
        <v>210</v>
      </c>
      <c r="D15" s="80" t="s">
        <v>211</v>
      </c>
      <c r="E15" s="80" t="s">
        <v>286</v>
      </c>
      <c r="F15" s="80" t="s">
        <v>312</v>
      </c>
      <c r="G15" s="81" t="s">
        <v>322</v>
      </c>
      <c r="H15" s="82" t="s">
        <v>331</v>
      </c>
      <c r="I15" s="82" t="s">
        <v>325</v>
      </c>
      <c r="J15" s="279" t="s">
        <v>324</v>
      </c>
      <c r="K15" s="280"/>
    </row>
    <row r="16" spans="1:14" ht="15" customHeight="1">
      <c r="A16" s="101"/>
      <c r="B16" t="s">
        <v>6</v>
      </c>
      <c r="C16" s="60">
        <v>12.7</v>
      </c>
      <c r="D16" s="60">
        <v>12.7</v>
      </c>
      <c r="E16" s="60">
        <v>12.6</v>
      </c>
      <c r="F16" s="60">
        <v>12.6</v>
      </c>
      <c r="G16" s="60">
        <v>12.6</v>
      </c>
      <c r="H16" s="84"/>
      <c r="I16" s="85">
        <v>0</v>
      </c>
      <c r="J16" s="47" t="s">
        <v>304</v>
      </c>
      <c r="K16" s="86"/>
      <c r="M16" s="30"/>
      <c r="N16" s="3"/>
    </row>
    <row r="17" spans="1:14" ht="15" customHeight="1">
      <c r="A17" s="101"/>
      <c r="B17" t="s">
        <v>302</v>
      </c>
      <c r="C17" s="39">
        <v>540</v>
      </c>
      <c r="D17" s="39">
        <v>490</v>
      </c>
      <c r="E17" s="39">
        <v>450</v>
      </c>
      <c r="F17" s="39">
        <v>500</v>
      </c>
      <c r="G17" s="63">
        <v>530</v>
      </c>
      <c r="H17" s="84"/>
      <c r="I17" s="85">
        <v>0.06</v>
      </c>
      <c r="J17" s="4">
        <v>30</v>
      </c>
      <c r="K17" s="86">
        <v>30</v>
      </c>
      <c r="M17" s="4"/>
      <c r="N17" s="3"/>
    </row>
    <row r="18" spans="1:14" ht="15" customHeight="1">
      <c r="A18" s="101"/>
      <c r="B18" t="s">
        <v>14</v>
      </c>
      <c r="C18" s="39">
        <v>0</v>
      </c>
      <c r="D18" s="39">
        <v>0</v>
      </c>
      <c r="E18" s="39">
        <v>0</v>
      </c>
      <c r="F18" s="39">
        <v>0</v>
      </c>
      <c r="G18" s="63">
        <v>0</v>
      </c>
      <c r="H18"/>
      <c r="I18" s="85"/>
      <c r="J18" s="4">
        <v>0</v>
      </c>
      <c r="K18" s="86"/>
      <c r="M18" s="4"/>
      <c r="N18" s="3"/>
    </row>
    <row r="19" spans="1:14" ht="15" customHeight="1">
      <c r="A19" s="111" t="s">
        <v>213</v>
      </c>
      <c r="B19" s="1"/>
      <c r="C19" s="49">
        <v>6858</v>
      </c>
      <c r="D19" s="49">
        <v>6223</v>
      </c>
      <c r="E19" s="49">
        <v>5670</v>
      </c>
      <c r="F19" s="49">
        <v>6300</v>
      </c>
      <c r="G19" s="50">
        <v>6731</v>
      </c>
      <c r="H19" s="87"/>
      <c r="I19" s="88">
        <v>6.8412698412698411E-2</v>
      </c>
      <c r="J19" s="7">
        <v>431</v>
      </c>
      <c r="K19" s="89">
        <v>431</v>
      </c>
      <c r="M19" s="4"/>
      <c r="N19" s="3"/>
    </row>
    <row r="20" spans="1:14" ht="15" customHeight="1">
      <c r="A20" s="112"/>
      <c r="C20" s="4"/>
      <c r="D20" s="4"/>
      <c r="E20" s="4"/>
      <c r="F20" s="4"/>
      <c r="G20" s="22"/>
      <c r="H20" s="84"/>
      <c r="I20" s="85"/>
      <c r="J20" s="4"/>
      <c r="K20" s="86"/>
      <c r="M20" s="4"/>
      <c r="N20" s="3"/>
    </row>
    <row r="21" spans="1:14" ht="15" customHeight="1">
      <c r="A21" s="101"/>
      <c r="B21" t="s">
        <v>24</v>
      </c>
      <c r="C21" s="4">
        <v>178</v>
      </c>
      <c r="D21" s="4">
        <v>209</v>
      </c>
      <c r="E21" s="4">
        <v>209</v>
      </c>
      <c r="F21" s="4">
        <v>209</v>
      </c>
      <c r="G21" s="22">
        <v>210.33333333333331</v>
      </c>
      <c r="H21" s="84"/>
      <c r="I21" s="85">
        <v>6.379585326953657E-3</v>
      </c>
      <c r="J21" s="4">
        <v>-1.3333333333333144</v>
      </c>
      <c r="K21" s="86">
        <v>-1.3333333333333144</v>
      </c>
      <c r="M21" s="4"/>
      <c r="N21" s="3"/>
    </row>
    <row r="22" spans="1:14" ht="15" customHeight="1">
      <c r="A22" s="101"/>
      <c r="B22" t="s">
        <v>28</v>
      </c>
      <c r="C22" s="4">
        <v>603</v>
      </c>
      <c r="D22" s="4">
        <v>653</v>
      </c>
      <c r="E22" s="4">
        <v>744.23080000000004</v>
      </c>
      <c r="F22" s="4">
        <v>740.5</v>
      </c>
      <c r="G22" s="22">
        <v>790.22235000000001</v>
      </c>
      <c r="H22" s="84"/>
      <c r="I22" s="85">
        <v>6.7146995273463878E-2</v>
      </c>
      <c r="J22" s="4">
        <v>-49.722350000000006</v>
      </c>
      <c r="K22" s="86">
        <v>-49.722350000000006</v>
      </c>
      <c r="M22" s="4"/>
      <c r="N22" s="3"/>
    </row>
    <row r="23" spans="1:14" ht="15" customHeight="1">
      <c r="A23" s="101"/>
      <c r="B23" t="s">
        <v>29</v>
      </c>
      <c r="C23" s="4">
        <v>385</v>
      </c>
      <c r="D23" s="4">
        <v>470</v>
      </c>
      <c r="E23" s="4">
        <v>457.45462500000002</v>
      </c>
      <c r="F23" s="4">
        <v>456.02500000000003</v>
      </c>
      <c r="G23" s="22">
        <v>499.82757499999997</v>
      </c>
      <c r="H23" s="84"/>
      <c r="I23" s="85">
        <v>9.6053012444493019E-2</v>
      </c>
      <c r="J23" s="4">
        <v>-43.802574999999933</v>
      </c>
      <c r="K23" s="86">
        <v>-43.802574999999933</v>
      </c>
      <c r="M23" s="4"/>
      <c r="N23" s="3"/>
    </row>
    <row r="24" spans="1:14" ht="15" customHeight="1">
      <c r="A24" s="101"/>
      <c r="B24" t="s">
        <v>39</v>
      </c>
      <c r="C24" s="4">
        <v>84</v>
      </c>
      <c r="D24" s="4">
        <v>108</v>
      </c>
      <c r="E24" s="4">
        <v>108.05200000000001</v>
      </c>
      <c r="F24" s="4">
        <v>110</v>
      </c>
      <c r="G24" s="22">
        <v>123.4736</v>
      </c>
      <c r="H24" s="84"/>
      <c r="I24" s="85">
        <v>0.12248727272727276</v>
      </c>
      <c r="J24" s="4">
        <v>-13.473600000000005</v>
      </c>
      <c r="K24" s="86">
        <v>-13.473600000000005</v>
      </c>
      <c r="M24" s="4"/>
      <c r="N24" s="3"/>
    </row>
    <row r="25" spans="1:14" ht="15" customHeight="1">
      <c r="A25" s="101"/>
      <c r="B25" t="s">
        <v>43</v>
      </c>
      <c r="C25" s="4">
        <v>925</v>
      </c>
      <c r="D25" s="4">
        <v>749</v>
      </c>
      <c r="E25" s="4">
        <v>763.29300000000001</v>
      </c>
      <c r="F25" s="4">
        <v>815.96299999999997</v>
      </c>
      <c r="G25" s="22">
        <v>1077.8208</v>
      </c>
      <c r="H25" s="84"/>
      <c r="I25" s="85">
        <v>0.32091871812815043</v>
      </c>
      <c r="J25" s="4">
        <v>-261.8578</v>
      </c>
      <c r="K25" s="86">
        <v>-261.8578</v>
      </c>
      <c r="M25" s="4"/>
      <c r="N25" s="3"/>
    </row>
    <row r="26" spans="1:14" ht="15" customHeight="1">
      <c r="A26" s="101"/>
      <c r="B26" t="s">
        <v>49</v>
      </c>
      <c r="C26" s="4">
        <v>503</v>
      </c>
      <c r="D26" s="4">
        <v>599</v>
      </c>
      <c r="E26" s="4">
        <v>594.28195628571427</v>
      </c>
      <c r="F26" s="4">
        <v>579.07187499999998</v>
      </c>
      <c r="G26" s="22">
        <v>645.95415000000003</v>
      </c>
      <c r="H26" s="84"/>
      <c r="I26" s="85">
        <v>0.11549909067851043</v>
      </c>
      <c r="J26" s="4">
        <v>-66.88227500000005</v>
      </c>
      <c r="K26" s="86">
        <v>-66.88227500000005</v>
      </c>
      <c r="M26" s="4"/>
      <c r="N26" s="3"/>
    </row>
    <row r="27" spans="1:14" ht="15" customHeight="1">
      <c r="A27" s="101"/>
      <c r="B27" t="s">
        <v>52</v>
      </c>
      <c r="C27" s="4">
        <v>38</v>
      </c>
      <c r="D27" s="4">
        <v>42</v>
      </c>
      <c r="E27" s="4">
        <v>35.411580000000001</v>
      </c>
      <c r="F27" s="4">
        <v>33.527999999999999</v>
      </c>
      <c r="G27" s="22">
        <v>74.093917500000003</v>
      </c>
      <c r="H27" s="84"/>
      <c r="I27" s="85">
        <v>1.2099116410164641</v>
      </c>
      <c r="J27" s="4">
        <v>-40.565917500000005</v>
      </c>
      <c r="K27" s="86">
        <v>-40.565917500000005</v>
      </c>
      <c r="M27" s="4"/>
      <c r="N27" s="3"/>
    </row>
    <row r="28" spans="1:14" ht="15" customHeight="1">
      <c r="A28" s="101"/>
      <c r="B28" t="s">
        <v>54</v>
      </c>
      <c r="C28" s="4">
        <v>505</v>
      </c>
      <c r="D28" s="4">
        <v>615</v>
      </c>
      <c r="E28" s="4">
        <v>650.6</v>
      </c>
      <c r="F28" s="4">
        <v>701.2</v>
      </c>
      <c r="G28" s="22">
        <v>1063.5999999999999</v>
      </c>
      <c r="H28" s="84"/>
      <c r="I28" s="85">
        <v>0.5168282943525383</v>
      </c>
      <c r="J28" s="4">
        <v>-362.39999999999986</v>
      </c>
      <c r="K28" s="86">
        <v>-362.39999999999986</v>
      </c>
      <c r="M28" s="4"/>
      <c r="N28" s="3"/>
    </row>
    <row r="29" spans="1:14" ht="15" customHeight="1">
      <c r="A29" s="101"/>
      <c r="B29" t="s">
        <v>58</v>
      </c>
      <c r="C29" s="39" t="s">
        <v>298</v>
      </c>
      <c r="D29" s="39" t="s">
        <v>298</v>
      </c>
      <c r="E29" s="39" t="s">
        <v>298</v>
      </c>
      <c r="F29" s="39" t="s">
        <v>298</v>
      </c>
      <c r="G29" s="63" t="s">
        <v>298</v>
      </c>
      <c r="H29" s="85"/>
      <c r="I29" s="85"/>
      <c r="J29" s="4">
        <v>0</v>
      </c>
      <c r="K29" s="86"/>
      <c r="M29" s="4"/>
      <c r="N29" s="3"/>
    </row>
    <row r="30" spans="1:14" ht="15" customHeight="1">
      <c r="A30" s="101"/>
      <c r="B30" t="s">
        <v>61</v>
      </c>
      <c r="C30" s="4">
        <v>462</v>
      </c>
      <c r="D30" s="4">
        <v>482</v>
      </c>
      <c r="E30" s="4">
        <v>498.20000000000005</v>
      </c>
      <c r="F30" s="4">
        <v>501.35</v>
      </c>
      <c r="G30" s="22">
        <v>574.9</v>
      </c>
      <c r="H30" s="84"/>
      <c r="I30" s="85">
        <v>0.14670389947142706</v>
      </c>
      <c r="J30" s="4">
        <v>-73.549999999999955</v>
      </c>
      <c r="K30" s="86">
        <v>-73.549999999999955</v>
      </c>
      <c r="M30" s="4"/>
      <c r="N30" s="3"/>
    </row>
    <row r="31" spans="1:14" ht="15" customHeight="1">
      <c r="A31" s="101"/>
      <c r="B31" t="s">
        <v>214</v>
      </c>
      <c r="C31" s="4">
        <v>496</v>
      </c>
      <c r="D31" s="4">
        <v>447</v>
      </c>
      <c r="E31" s="4">
        <v>411.76799999999997</v>
      </c>
      <c r="F31" s="4">
        <v>474.76800000000003</v>
      </c>
      <c r="G31" s="22">
        <v>662.53004399999998</v>
      </c>
      <c r="H31" s="84"/>
      <c r="I31" s="85">
        <v>0.39548167526033756</v>
      </c>
      <c r="J31" s="4">
        <v>-187.76204399999995</v>
      </c>
      <c r="K31" s="86">
        <v>-187.76204399999995</v>
      </c>
      <c r="M31" s="4"/>
      <c r="N31" s="3"/>
    </row>
    <row r="32" spans="1:14" ht="15" customHeight="1">
      <c r="A32" s="101"/>
      <c r="B32" t="s">
        <v>78</v>
      </c>
      <c r="C32" s="4">
        <v>227</v>
      </c>
      <c r="D32" s="4">
        <v>221</v>
      </c>
      <c r="E32" s="4">
        <v>214.82999999999998</v>
      </c>
      <c r="F32" s="4">
        <v>235.62</v>
      </c>
      <c r="G32" s="22">
        <v>251.90449999999998</v>
      </c>
      <c r="H32" s="84"/>
      <c r="I32" s="85">
        <v>6.9113402936932258E-2</v>
      </c>
      <c r="J32" s="4">
        <v>-16.28449999999998</v>
      </c>
      <c r="K32" s="86">
        <v>-16.28449999999998</v>
      </c>
      <c r="M32" s="4"/>
      <c r="N32" s="3"/>
    </row>
    <row r="33" spans="1:14" ht="15" customHeight="1">
      <c r="A33" s="111" t="s">
        <v>215</v>
      </c>
      <c r="B33" s="1"/>
      <c r="C33" s="49">
        <v>4407</v>
      </c>
      <c r="D33" s="49">
        <v>4595</v>
      </c>
      <c r="E33" s="49">
        <v>4687.121961285714</v>
      </c>
      <c r="F33" s="49">
        <v>4857.0258750000003</v>
      </c>
      <c r="G33" s="50">
        <v>5974.6602698333318</v>
      </c>
      <c r="H33" s="87"/>
      <c r="I33" s="88">
        <v>0.23010674095561234</v>
      </c>
      <c r="J33" s="7">
        <v>-16.28449999999998</v>
      </c>
      <c r="K33" s="89">
        <v>-16.28449999999998</v>
      </c>
      <c r="M33" s="4"/>
      <c r="N33" s="3"/>
    </row>
    <row r="34" spans="1:14" ht="15" customHeight="1">
      <c r="A34" s="101"/>
      <c r="B34" s="51"/>
      <c r="C34" s="52"/>
      <c r="D34" s="52"/>
      <c r="E34" s="52"/>
      <c r="F34" s="52"/>
      <c r="G34" s="90"/>
      <c r="H34" s="84"/>
      <c r="I34" s="85"/>
      <c r="J34" s="4"/>
      <c r="K34" s="86"/>
      <c r="M34" s="4"/>
      <c r="N34" s="3"/>
    </row>
    <row r="35" spans="1:14" ht="15" customHeight="1">
      <c r="A35" s="112" t="s">
        <v>216</v>
      </c>
      <c r="C35" s="53">
        <v>2451</v>
      </c>
      <c r="D35" s="53">
        <v>1628</v>
      </c>
      <c r="E35" s="53">
        <v>982.87803871428605</v>
      </c>
      <c r="F35" s="53">
        <v>1442.9741249999997</v>
      </c>
      <c r="G35" s="57">
        <v>756.33973016666823</v>
      </c>
      <c r="H35" s="84"/>
      <c r="I35" s="85">
        <v>-0.47584664405075983</v>
      </c>
      <c r="J35" s="4">
        <v>-686.6343948333315</v>
      </c>
      <c r="K35" s="86">
        <v>-686.6343948333315</v>
      </c>
      <c r="M35" s="4"/>
      <c r="N35" s="3"/>
    </row>
    <row r="36" spans="1:14" ht="15" customHeight="1">
      <c r="A36" s="112" t="s">
        <v>217</v>
      </c>
      <c r="C36" s="53">
        <v>347</v>
      </c>
      <c r="D36" s="53">
        <v>362</v>
      </c>
      <c r="E36" s="53">
        <v>371.99380645124717</v>
      </c>
      <c r="F36" s="53">
        <v>385.47824404761906</v>
      </c>
      <c r="G36" s="57">
        <v>470.44569053805765</v>
      </c>
      <c r="H36" s="84"/>
      <c r="I36" s="85">
        <v>0.22042086110556827</v>
      </c>
      <c r="J36" s="4">
        <v>-84.96744649043859</v>
      </c>
      <c r="K36" s="86">
        <v>-84.96744649043859</v>
      </c>
      <c r="M36" s="4"/>
      <c r="N36" s="3"/>
    </row>
    <row r="37" spans="1:14" ht="15" customHeight="1" thickBot="1">
      <c r="A37" s="113" t="s">
        <v>218</v>
      </c>
      <c r="B37" s="91"/>
      <c r="C37" s="92">
        <v>0.64</v>
      </c>
      <c r="D37" s="92">
        <v>0.74</v>
      </c>
      <c r="E37" s="92">
        <v>0.82665290322499363</v>
      </c>
      <c r="F37" s="92">
        <v>0.77095648809523809</v>
      </c>
      <c r="G37" s="93">
        <v>0.8876333783736936</v>
      </c>
      <c r="H37" s="94"/>
      <c r="I37" s="95"/>
      <c r="J37" s="91"/>
      <c r="K37" s="96"/>
      <c r="M37" s="4"/>
      <c r="N37" s="3"/>
    </row>
    <row r="38" spans="1:14">
      <c r="A38" s="29"/>
      <c r="C38" s="97"/>
      <c r="D38" s="97"/>
      <c r="E38" s="97"/>
      <c r="F38" s="97"/>
      <c r="G38" s="98"/>
      <c r="H38" s="54"/>
      <c r="I38" s="45"/>
      <c r="J38"/>
      <c r="K38" s="41"/>
      <c r="M38" s="4"/>
      <c r="N38" s="3"/>
    </row>
    <row r="39" spans="1:14">
      <c r="H39"/>
      <c r="I39" s="38"/>
      <c r="J39"/>
      <c r="K39" s="34"/>
      <c r="N39" s="3"/>
    </row>
    <row r="40" spans="1:14" ht="21.75" thickBot="1">
      <c r="A40" s="31" t="s">
        <v>219</v>
      </c>
      <c r="G40" s="193" t="s">
        <v>332</v>
      </c>
      <c r="H40"/>
      <c r="J40"/>
      <c r="K40" s="34"/>
      <c r="N40" s="3"/>
    </row>
    <row r="41" spans="1:14" ht="15" customHeight="1">
      <c r="A41" s="100"/>
      <c r="B41" s="79"/>
      <c r="C41" s="80" t="s">
        <v>210</v>
      </c>
      <c r="D41" s="80" t="s">
        <v>211</v>
      </c>
      <c r="E41" s="80" t="s">
        <v>286</v>
      </c>
      <c r="F41" s="80" t="s">
        <v>312</v>
      </c>
      <c r="G41" s="81" t="s">
        <v>322</v>
      </c>
      <c r="H41" s="82" t="s">
        <v>331</v>
      </c>
      <c r="I41" s="82" t="s">
        <v>325</v>
      </c>
      <c r="J41" s="279" t="s">
        <v>324</v>
      </c>
      <c r="K41" s="280"/>
      <c r="N41" s="3"/>
    </row>
    <row r="42" spans="1:14" ht="15" customHeight="1">
      <c r="A42" s="101"/>
      <c r="B42" t="s">
        <v>6</v>
      </c>
      <c r="C42" s="61">
        <v>10.6</v>
      </c>
      <c r="D42" s="61">
        <v>10.6</v>
      </c>
      <c r="E42" s="60">
        <v>9.5</v>
      </c>
      <c r="F42" s="60">
        <v>9.5</v>
      </c>
      <c r="G42" s="83">
        <v>10.5</v>
      </c>
      <c r="H42" s="84"/>
      <c r="I42" s="85">
        <v>0.10526315789473684</v>
      </c>
      <c r="J42" s="47" t="s">
        <v>304</v>
      </c>
      <c r="K42" s="86"/>
      <c r="N42" s="3"/>
    </row>
    <row r="43" spans="1:14" ht="15" customHeight="1">
      <c r="A43" s="101"/>
      <c r="B43" t="s">
        <v>302</v>
      </c>
      <c r="C43" s="62">
        <v>620</v>
      </c>
      <c r="D43" s="62">
        <v>555</v>
      </c>
      <c r="E43" s="63">
        <v>545</v>
      </c>
      <c r="F43" s="63">
        <v>560</v>
      </c>
      <c r="G43" s="63">
        <v>560</v>
      </c>
      <c r="H43" s="84"/>
      <c r="I43" s="85">
        <v>0</v>
      </c>
      <c r="J43" s="4">
        <v>0</v>
      </c>
      <c r="K43" s="86">
        <v>0</v>
      </c>
      <c r="N43" s="3"/>
    </row>
    <row r="44" spans="1:14" ht="15" customHeight="1">
      <c r="A44" s="101"/>
      <c r="B44" t="s">
        <v>14</v>
      </c>
      <c r="C44" s="39">
        <v>0</v>
      </c>
      <c r="D44" s="39">
        <v>0</v>
      </c>
      <c r="E44" s="39">
        <v>0</v>
      </c>
      <c r="F44" s="39">
        <v>0</v>
      </c>
      <c r="G44" s="63">
        <v>0</v>
      </c>
      <c r="H44"/>
      <c r="I44" s="85"/>
      <c r="J44" s="4">
        <v>0</v>
      </c>
      <c r="K44" s="86">
        <v>0</v>
      </c>
      <c r="N44" s="3"/>
    </row>
    <row r="45" spans="1:14" ht="15" customHeight="1">
      <c r="A45" s="111" t="s">
        <v>213</v>
      </c>
      <c r="B45" s="1"/>
      <c r="C45" s="49">
        <v>6572</v>
      </c>
      <c r="D45" s="49">
        <v>5883</v>
      </c>
      <c r="E45" s="50">
        <v>5177.5</v>
      </c>
      <c r="F45" s="50">
        <v>5320</v>
      </c>
      <c r="G45" s="50">
        <v>5880</v>
      </c>
      <c r="H45" s="87"/>
      <c r="I45" s="88">
        <v>0.10526315789473684</v>
      </c>
      <c r="J45" s="7">
        <v>560</v>
      </c>
      <c r="K45" s="89">
        <v>560</v>
      </c>
      <c r="N45" s="3"/>
    </row>
    <row r="46" spans="1:14" ht="15" customHeight="1">
      <c r="A46" s="112"/>
      <c r="C46" s="4"/>
      <c r="D46" s="4"/>
      <c r="E46" s="22"/>
      <c r="F46" s="22"/>
      <c r="G46" s="22"/>
      <c r="H46" s="84"/>
      <c r="I46" s="85"/>
      <c r="J46" s="4"/>
      <c r="K46" s="86"/>
      <c r="N46" s="3"/>
    </row>
    <row r="47" spans="1:14" ht="15" customHeight="1">
      <c r="A47" s="101"/>
      <c r="B47" t="s">
        <v>24</v>
      </c>
      <c r="C47" s="4">
        <v>213</v>
      </c>
      <c r="D47" s="4">
        <v>261</v>
      </c>
      <c r="E47" s="22">
        <v>261.2</v>
      </c>
      <c r="F47" s="22">
        <v>261.2</v>
      </c>
      <c r="G47" s="22">
        <v>261.2</v>
      </c>
      <c r="H47" s="84"/>
      <c r="I47" s="85">
        <v>0</v>
      </c>
      <c r="J47" s="4">
        <v>0</v>
      </c>
      <c r="K47" s="86">
        <v>0</v>
      </c>
      <c r="N47" s="3"/>
    </row>
    <row r="48" spans="1:14" ht="15" customHeight="1">
      <c r="A48" s="101"/>
      <c r="B48" t="s">
        <v>28</v>
      </c>
      <c r="C48" s="4">
        <v>597</v>
      </c>
      <c r="D48" s="4">
        <v>653</v>
      </c>
      <c r="E48" s="22">
        <v>744.23080000000004</v>
      </c>
      <c r="F48" s="22">
        <v>740.5</v>
      </c>
      <c r="G48" s="22">
        <v>790.22235000000001</v>
      </c>
      <c r="H48" s="84"/>
      <c r="I48" s="85">
        <v>6.7146995273463878E-2</v>
      </c>
      <c r="J48" s="4">
        <v>-49.722350000000006</v>
      </c>
      <c r="K48" s="86">
        <v>-49.722350000000006</v>
      </c>
      <c r="N48" s="3"/>
    </row>
    <row r="49" spans="1:14" ht="15" customHeight="1">
      <c r="A49" s="101"/>
      <c r="B49" t="s">
        <v>29</v>
      </c>
      <c r="C49" s="4">
        <v>385</v>
      </c>
      <c r="D49" s="4">
        <v>470</v>
      </c>
      <c r="E49" s="22">
        <v>457.45462500000002</v>
      </c>
      <c r="F49" s="22">
        <v>456.02500000000003</v>
      </c>
      <c r="G49" s="22">
        <v>499.82757499999997</v>
      </c>
      <c r="H49" s="84"/>
      <c r="I49" s="85">
        <v>9.6053012444493019E-2</v>
      </c>
      <c r="J49" s="4">
        <v>-43.802574999999933</v>
      </c>
      <c r="K49" s="86">
        <v>-43.802574999999933</v>
      </c>
      <c r="N49" s="3"/>
    </row>
    <row r="50" spans="1:14" ht="15" customHeight="1">
      <c r="A50" s="101"/>
      <c r="B50" t="s">
        <v>39</v>
      </c>
      <c r="C50" s="4">
        <v>84</v>
      </c>
      <c r="D50" s="4">
        <v>108</v>
      </c>
      <c r="E50" s="22">
        <v>108.05200000000001</v>
      </c>
      <c r="F50" s="22">
        <v>110</v>
      </c>
      <c r="G50" s="22">
        <v>123.4736</v>
      </c>
      <c r="H50" s="84"/>
      <c r="I50" s="85">
        <v>0.12248727272727276</v>
      </c>
      <c r="J50" s="4">
        <v>-13.473600000000005</v>
      </c>
      <c r="K50" s="86">
        <v>-13.473600000000005</v>
      </c>
      <c r="N50" s="3"/>
    </row>
    <row r="51" spans="1:14" ht="15" customHeight="1">
      <c r="A51" s="101"/>
      <c r="B51" t="s">
        <v>43</v>
      </c>
      <c r="C51" s="4">
        <v>998</v>
      </c>
      <c r="D51" s="4">
        <v>772</v>
      </c>
      <c r="E51" s="22">
        <v>794.10950000000014</v>
      </c>
      <c r="F51" s="22">
        <v>853.89750000000004</v>
      </c>
      <c r="G51" s="22">
        <v>1167.2383</v>
      </c>
      <c r="H51" s="84"/>
      <c r="I51" s="85">
        <v>0.36695364490468696</v>
      </c>
      <c r="J51" s="4">
        <v>-313.34079999999994</v>
      </c>
      <c r="K51" s="86">
        <v>-313.34079999999994</v>
      </c>
      <c r="N51" s="3"/>
    </row>
    <row r="52" spans="1:14" ht="15" customHeight="1">
      <c r="A52" s="101"/>
      <c r="B52" t="s">
        <v>49</v>
      </c>
      <c r="C52" s="4">
        <v>503</v>
      </c>
      <c r="D52" s="4">
        <v>599</v>
      </c>
      <c r="E52" s="22">
        <v>594.28195628571427</v>
      </c>
      <c r="F52" s="22">
        <v>555.32187499999998</v>
      </c>
      <c r="G52" s="22">
        <v>619.29427499999997</v>
      </c>
      <c r="H52" s="84"/>
      <c r="I52" s="85">
        <v>0.11519877548493834</v>
      </c>
      <c r="J52" s="4">
        <v>-63.972399999999993</v>
      </c>
      <c r="K52" s="86">
        <v>-63.972399999999993</v>
      </c>
      <c r="N52" s="3"/>
    </row>
    <row r="53" spans="1:14" ht="15" customHeight="1">
      <c r="A53" s="101"/>
      <c r="B53" t="s">
        <v>52</v>
      </c>
      <c r="C53" s="4">
        <v>22</v>
      </c>
      <c r="D53" s="4">
        <v>23</v>
      </c>
      <c r="E53" s="22">
        <v>19.859915000000001</v>
      </c>
      <c r="F53" s="22">
        <v>19.05</v>
      </c>
      <c r="G53" s="22">
        <v>57.030896250000005</v>
      </c>
      <c r="H53" s="84"/>
      <c r="I53" s="85">
        <v>1.9937478346456692</v>
      </c>
      <c r="J53" s="4">
        <v>-37.980896250000001</v>
      </c>
      <c r="K53" s="86">
        <v>-37.980896250000001</v>
      </c>
      <c r="N53" s="3"/>
    </row>
    <row r="54" spans="1:14" ht="15" customHeight="1">
      <c r="A54" s="101"/>
      <c r="B54" t="s">
        <v>54</v>
      </c>
      <c r="C54" s="4">
        <v>470</v>
      </c>
      <c r="D54" s="4">
        <v>570</v>
      </c>
      <c r="E54" s="22">
        <v>599.20000000000005</v>
      </c>
      <c r="F54" s="22">
        <v>645.20000000000005</v>
      </c>
      <c r="G54" s="22">
        <v>976</v>
      </c>
      <c r="H54" s="84"/>
      <c r="I54" s="85">
        <v>0.51270923744575314</v>
      </c>
      <c r="J54" s="4">
        <v>-330.79999999999995</v>
      </c>
      <c r="K54" s="86">
        <v>-330.79999999999995</v>
      </c>
      <c r="N54" s="3"/>
    </row>
    <row r="55" spans="1:14" ht="15" customHeight="1">
      <c r="A55" s="101"/>
      <c r="B55" t="s">
        <v>58</v>
      </c>
      <c r="C55" s="39" t="s">
        <v>298</v>
      </c>
      <c r="D55" s="39" t="s">
        <v>298</v>
      </c>
      <c r="E55" s="39" t="s">
        <v>298</v>
      </c>
      <c r="F55" s="39" t="s">
        <v>298</v>
      </c>
      <c r="G55" s="63" t="s">
        <v>298</v>
      </c>
      <c r="H55" s="85"/>
      <c r="I55" s="85"/>
      <c r="J55" s="4"/>
      <c r="K55" s="86"/>
      <c r="N55" s="3"/>
    </row>
    <row r="56" spans="1:14" ht="15" customHeight="1">
      <c r="A56" s="101"/>
      <c r="B56" t="s">
        <v>61</v>
      </c>
      <c r="C56" s="4">
        <v>452</v>
      </c>
      <c r="D56" s="4">
        <v>472</v>
      </c>
      <c r="E56" s="22">
        <v>476.50799999999998</v>
      </c>
      <c r="F56" s="22">
        <v>478.88499999999999</v>
      </c>
      <c r="G56" s="22">
        <v>570.26199999999994</v>
      </c>
      <c r="H56" s="84"/>
      <c r="I56" s="85">
        <v>0.19081199035258978</v>
      </c>
      <c r="J56" s="4">
        <v>-91.376999999999953</v>
      </c>
      <c r="K56" s="86">
        <v>-91.376999999999953</v>
      </c>
      <c r="N56" s="3"/>
    </row>
    <row r="57" spans="1:14" ht="15" customHeight="1">
      <c r="A57" s="101"/>
      <c r="B57" t="s">
        <v>214</v>
      </c>
      <c r="C57" s="4">
        <v>435</v>
      </c>
      <c r="D57" s="4">
        <v>437</v>
      </c>
      <c r="E57" s="22">
        <v>395.96000000000004</v>
      </c>
      <c r="F57" s="22">
        <v>414.96000000000004</v>
      </c>
      <c r="G57" s="22">
        <v>626.51106000000004</v>
      </c>
      <c r="H57" s="84"/>
      <c r="I57" s="85">
        <v>0.50981072874493927</v>
      </c>
      <c r="J57" s="4">
        <v>-211.55106000000001</v>
      </c>
      <c r="K57" s="86">
        <v>-211.55106000000001</v>
      </c>
      <c r="N57" s="3"/>
    </row>
    <row r="58" spans="1:14" ht="15" customHeight="1">
      <c r="A58" s="101"/>
      <c r="B58" t="s">
        <v>78</v>
      </c>
      <c r="C58" s="4">
        <v>197</v>
      </c>
      <c r="D58" s="4">
        <v>191</v>
      </c>
      <c r="E58" s="22">
        <v>170.0975</v>
      </c>
      <c r="F58" s="22">
        <v>230.565</v>
      </c>
      <c r="G58" s="22">
        <v>253.26</v>
      </c>
      <c r="H58" s="84"/>
      <c r="I58" s="85">
        <v>9.8432112419491222E-2</v>
      </c>
      <c r="J58" s="4">
        <v>-22.694999999999993</v>
      </c>
      <c r="K58" s="86">
        <v>-22.694999999999993</v>
      </c>
      <c r="N58" s="3"/>
    </row>
    <row r="59" spans="1:14" ht="15" customHeight="1">
      <c r="A59" s="111" t="s">
        <v>215</v>
      </c>
      <c r="B59" s="1"/>
      <c r="C59" s="49">
        <v>4356</v>
      </c>
      <c r="D59" s="49">
        <v>4556</v>
      </c>
      <c r="E59" s="50">
        <v>4620.954296285714</v>
      </c>
      <c r="F59" s="50">
        <v>4765.6043750000008</v>
      </c>
      <c r="G59" s="50">
        <v>5944.3200562500006</v>
      </c>
      <c r="H59" s="87"/>
      <c r="I59" s="88">
        <v>0.24733813143060152</v>
      </c>
      <c r="J59" s="7">
        <v>-22.694999999999993</v>
      </c>
      <c r="K59" s="89">
        <v>-22.694999999999993</v>
      </c>
      <c r="N59" s="3"/>
    </row>
    <row r="60" spans="1:14" ht="15" customHeight="1">
      <c r="A60" s="101"/>
      <c r="B60" s="51"/>
      <c r="C60" s="52"/>
      <c r="D60" s="52"/>
      <c r="E60" s="90"/>
      <c r="F60" s="90"/>
      <c r="G60" s="90"/>
      <c r="H60" s="84"/>
      <c r="I60" s="85"/>
      <c r="J60" s="4"/>
      <c r="K60" s="86"/>
      <c r="N60" s="3"/>
    </row>
    <row r="61" spans="1:14" ht="15" customHeight="1">
      <c r="A61" s="112" t="s">
        <v>216</v>
      </c>
      <c r="C61" s="53">
        <v>2216</v>
      </c>
      <c r="D61" s="53">
        <v>1327</v>
      </c>
      <c r="E61" s="57">
        <v>556.54570371428599</v>
      </c>
      <c r="F61" s="57">
        <v>554.3956249999992</v>
      </c>
      <c r="G61" s="57">
        <v>-64.320056250000562</v>
      </c>
      <c r="H61" s="84"/>
      <c r="I61" s="85">
        <v>-1.1160183330270701</v>
      </c>
      <c r="J61" s="4">
        <v>-618.71568124999976</v>
      </c>
      <c r="K61" s="86">
        <v>-618.71568124999976</v>
      </c>
      <c r="N61" s="3"/>
    </row>
    <row r="62" spans="1:14" ht="15" customHeight="1">
      <c r="A62" s="112" t="s">
        <v>217</v>
      </c>
      <c r="C62" s="53">
        <v>411</v>
      </c>
      <c r="D62" s="53">
        <v>430</v>
      </c>
      <c r="E62" s="57">
        <v>486.41624171428566</v>
      </c>
      <c r="F62" s="57">
        <v>501.64256578947379</v>
      </c>
      <c r="G62" s="57">
        <v>566.12571964285723</v>
      </c>
      <c r="H62" s="84"/>
      <c r="I62" s="85">
        <v>0.12854402367530615</v>
      </c>
      <c r="J62" s="4">
        <v>-64.483153853383442</v>
      </c>
      <c r="K62" s="86">
        <v>-64.483153853383442</v>
      </c>
      <c r="N62" s="3"/>
    </row>
    <row r="63" spans="1:14" ht="15" customHeight="1" thickBot="1">
      <c r="A63" s="113" t="s">
        <v>218</v>
      </c>
      <c r="B63" s="91"/>
      <c r="C63" s="92">
        <v>0.66</v>
      </c>
      <c r="D63" s="92">
        <v>0.77</v>
      </c>
      <c r="E63" s="93">
        <v>0.89250686553079939</v>
      </c>
      <c r="F63" s="93">
        <v>0.89579029605263172</v>
      </c>
      <c r="G63" s="93">
        <v>1.0109387850765308</v>
      </c>
      <c r="H63" s="94"/>
      <c r="I63" s="95"/>
      <c r="J63" s="91"/>
      <c r="K63" s="96"/>
      <c r="N63" s="3"/>
    </row>
    <row r="64" spans="1:14" ht="15" customHeight="1">
      <c r="A64" s="29"/>
      <c r="C64" s="97"/>
      <c r="D64" s="97"/>
      <c r="E64" s="99"/>
      <c r="F64" s="99"/>
      <c r="G64" s="98"/>
      <c r="H64" s="54"/>
      <c r="I64" s="45"/>
      <c r="J64" s="4"/>
      <c r="K64" s="41"/>
      <c r="N64" s="3"/>
    </row>
    <row r="65" spans="1:14" ht="15" customHeight="1">
      <c r="A65" s="29"/>
      <c r="C65" s="97"/>
      <c r="D65" s="97"/>
      <c r="E65" s="99"/>
      <c r="F65" s="99"/>
      <c r="G65" s="98"/>
      <c r="H65" s="54"/>
      <c r="I65" s="45"/>
      <c r="J65" s="4"/>
      <c r="K65" s="41"/>
      <c r="N65" s="3"/>
    </row>
    <row r="66" spans="1:14" ht="15" customHeight="1" thickBot="1">
      <c r="A66" s="31" t="s">
        <v>370</v>
      </c>
      <c r="G66" s="193" t="s">
        <v>332</v>
      </c>
      <c r="H66"/>
      <c r="I66" s="38"/>
      <c r="J66" s="30"/>
      <c r="K66" s="43"/>
      <c r="N66" s="3"/>
    </row>
    <row r="67" spans="1:14" ht="15" customHeight="1">
      <c r="A67" s="100"/>
      <c r="B67" s="79"/>
      <c r="C67" s="80"/>
      <c r="D67" s="80"/>
      <c r="E67" s="80"/>
      <c r="F67" s="80"/>
      <c r="G67" s="81" t="s">
        <v>322</v>
      </c>
      <c r="H67" s="82"/>
      <c r="I67" s="82"/>
      <c r="J67" s="279"/>
      <c r="K67" s="280"/>
      <c r="N67" s="3"/>
    </row>
    <row r="68" spans="1:14" ht="15" customHeight="1">
      <c r="A68" s="112"/>
      <c r="B68" t="s">
        <v>6</v>
      </c>
      <c r="C68" s="61"/>
      <c r="D68" s="61"/>
      <c r="E68" s="61"/>
      <c r="F68" s="61"/>
      <c r="G68" s="115">
        <v>10</v>
      </c>
      <c r="H68" s="84"/>
      <c r="I68" s="85"/>
      <c r="J68" s="47"/>
      <c r="K68" s="86"/>
      <c r="N68" s="3"/>
    </row>
    <row r="69" spans="1:14" ht="15" customHeight="1">
      <c r="A69" s="112"/>
      <c r="B69" t="s">
        <v>302</v>
      </c>
      <c r="C69" s="4"/>
      <c r="D69" s="4"/>
      <c r="E69" s="4"/>
      <c r="F69" s="4"/>
      <c r="G69" s="4">
        <v>520</v>
      </c>
      <c r="H69" s="84"/>
      <c r="I69" s="85"/>
      <c r="J69" s="47"/>
      <c r="K69" s="86"/>
      <c r="N69" s="3"/>
    </row>
    <row r="70" spans="1:14" ht="15" customHeight="1">
      <c r="A70" s="112"/>
      <c r="B70" t="s">
        <v>14</v>
      </c>
      <c r="C70" s="4"/>
      <c r="D70" s="4"/>
      <c r="E70" s="4"/>
      <c r="F70" s="4"/>
      <c r="G70" s="4">
        <v>540</v>
      </c>
      <c r="H70" s="84"/>
      <c r="I70" s="85"/>
      <c r="J70" s="4"/>
      <c r="K70" s="86"/>
      <c r="N70" s="3"/>
    </row>
    <row r="71" spans="1:14" ht="15" customHeight="1">
      <c r="A71" s="111" t="s">
        <v>213</v>
      </c>
      <c r="B71" s="1"/>
      <c r="C71" s="49"/>
      <c r="D71" s="49"/>
      <c r="E71" s="49"/>
      <c r="F71" s="49"/>
      <c r="G71" s="49">
        <v>5740</v>
      </c>
      <c r="H71" s="87"/>
      <c r="I71" s="88"/>
      <c r="J71" s="7"/>
      <c r="K71" s="89"/>
      <c r="N71" s="3"/>
    </row>
    <row r="72" spans="1:14" ht="15" customHeight="1">
      <c r="A72" s="112"/>
      <c r="C72" s="4"/>
      <c r="D72" s="4"/>
      <c r="E72" s="4"/>
      <c r="F72" s="4"/>
      <c r="G72" s="4"/>
      <c r="H72" s="84"/>
      <c r="I72" s="120"/>
      <c r="J72" s="52"/>
      <c r="K72" s="121"/>
      <c r="N72" s="3"/>
    </row>
    <row r="73" spans="1:14" ht="15" customHeight="1">
      <c r="A73" s="101"/>
      <c r="B73" t="s">
        <v>24</v>
      </c>
      <c r="C73" s="4"/>
      <c r="D73" s="4"/>
      <c r="E73" s="4"/>
      <c r="F73" s="4"/>
      <c r="G73" s="4">
        <v>237.2</v>
      </c>
      <c r="H73" s="84"/>
      <c r="I73" s="85"/>
      <c r="J73" s="4"/>
      <c r="K73" s="86"/>
      <c r="N73" s="3"/>
    </row>
    <row r="74" spans="1:14" ht="15" customHeight="1">
      <c r="A74" s="101"/>
      <c r="B74" t="s">
        <v>28</v>
      </c>
      <c r="C74" s="4"/>
      <c r="D74" s="4"/>
      <c r="E74" s="4"/>
      <c r="F74" s="4"/>
      <c r="G74" s="4">
        <v>790.22235000000001</v>
      </c>
      <c r="H74" s="84"/>
      <c r="I74" s="85"/>
      <c r="J74" s="4"/>
      <c r="K74" s="86"/>
      <c r="N74" s="3"/>
    </row>
    <row r="75" spans="1:14" ht="15" customHeight="1">
      <c r="A75" s="101"/>
      <c r="B75" t="s">
        <v>29</v>
      </c>
      <c r="C75" s="4"/>
      <c r="D75" s="4"/>
      <c r="E75" s="4"/>
      <c r="F75" s="4"/>
      <c r="G75" s="4">
        <v>273.81070624999995</v>
      </c>
      <c r="H75" s="84"/>
      <c r="I75" s="85"/>
      <c r="J75" s="4"/>
      <c r="K75" s="86"/>
      <c r="N75" s="3"/>
    </row>
    <row r="76" spans="1:14" ht="15" customHeight="1">
      <c r="A76" s="101"/>
      <c r="B76" t="s">
        <v>39</v>
      </c>
      <c r="C76" s="4"/>
      <c r="D76" s="22"/>
      <c r="E76" s="22"/>
      <c r="F76" s="22"/>
      <c r="G76" s="22">
        <v>123.4736</v>
      </c>
      <c r="H76" s="84"/>
      <c r="I76" s="85"/>
      <c r="J76" s="4"/>
      <c r="K76" s="86"/>
      <c r="N76" s="3"/>
    </row>
    <row r="77" spans="1:14" ht="15" customHeight="1">
      <c r="A77" s="101"/>
      <c r="B77" t="s">
        <v>43</v>
      </c>
      <c r="C77" s="4"/>
      <c r="D77" s="4"/>
      <c r="E77" s="4"/>
      <c r="F77" s="4"/>
      <c r="G77" s="4">
        <v>466.77499999999998</v>
      </c>
      <c r="H77" s="84"/>
      <c r="I77" s="85"/>
      <c r="J77" s="4"/>
      <c r="K77" s="86"/>
      <c r="N77" s="3"/>
    </row>
    <row r="78" spans="1:14" ht="15" customHeight="1">
      <c r="A78" s="101"/>
      <c r="B78" t="s">
        <v>49</v>
      </c>
      <c r="C78" s="39"/>
      <c r="D78" s="39"/>
      <c r="E78" s="39"/>
      <c r="F78" s="39"/>
      <c r="G78" s="39">
        <v>327.43025</v>
      </c>
      <c r="H78" s="85"/>
      <c r="I78" s="85"/>
      <c r="J78" s="4"/>
      <c r="K78" s="86"/>
      <c r="N78" s="3"/>
    </row>
    <row r="79" spans="1:14" ht="15" customHeight="1">
      <c r="A79" s="101"/>
      <c r="B79" t="s">
        <v>52</v>
      </c>
      <c r="C79" s="39"/>
      <c r="D79" s="39"/>
      <c r="E79" s="39"/>
      <c r="F79" s="39"/>
      <c r="G79" s="39">
        <v>89.628626249999996</v>
      </c>
      <c r="H79" s="85"/>
      <c r="I79" s="85"/>
      <c r="J79" s="4"/>
      <c r="K79" s="86"/>
      <c r="N79" s="3"/>
    </row>
    <row r="80" spans="1:14" ht="15" customHeight="1">
      <c r="A80" s="101"/>
      <c r="B80" t="s">
        <v>54</v>
      </c>
      <c r="C80" s="4"/>
      <c r="D80" s="4"/>
      <c r="E80" s="4"/>
      <c r="F80" s="4"/>
      <c r="G80" s="4">
        <v>917.19999999999993</v>
      </c>
      <c r="H80" s="84"/>
      <c r="I80" s="85"/>
      <c r="J80" s="4"/>
      <c r="K80" s="86"/>
      <c r="N80" s="3"/>
    </row>
    <row r="81" spans="1:50" ht="15" customHeight="1">
      <c r="A81" s="101"/>
      <c r="B81" t="s">
        <v>58</v>
      </c>
      <c r="C81" s="39"/>
      <c r="D81" s="39"/>
      <c r="E81" s="39"/>
      <c r="F81" s="39"/>
      <c r="G81" s="39">
        <v>0</v>
      </c>
      <c r="H81" s="85"/>
      <c r="I81" s="85"/>
      <c r="J81" s="4"/>
      <c r="K81" s="86"/>
      <c r="N81" s="3"/>
    </row>
    <row r="82" spans="1:50" ht="15" customHeight="1">
      <c r="A82" s="101"/>
      <c r="B82" t="s">
        <v>61</v>
      </c>
      <c r="C82" s="39"/>
      <c r="D82" s="39"/>
      <c r="E82" s="39"/>
      <c r="F82" s="39"/>
      <c r="G82" s="39">
        <v>570.26199999999994</v>
      </c>
      <c r="H82" s="85"/>
      <c r="I82" s="85"/>
      <c r="J82" s="4"/>
      <c r="K82" s="86"/>
      <c r="N82" s="3"/>
    </row>
    <row r="83" spans="1:50" ht="15" customHeight="1">
      <c r="A83" s="101"/>
      <c r="B83" t="s">
        <v>214</v>
      </c>
      <c r="C83" s="39"/>
      <c r="D83" s="39"/>
      <c r="E83" s="39"/>
      <c r="F83" s="39"/>
      <c r="G83" s="39">
        <v>521.67719999999997</v>
      </c>
      <c r="H83" s="85"/>
      <c r="I83" s="85"/>
      <c r="J83" s="4"/>
      <c r="K83" s="86"/>
      <c r="N83" s="3"/>
    </row>
    <row r="84" spans="1:50" ht="15" customHeight="1">
      <c r="A84" s="101"/>
      <c r="B84" t="s">
        <v>78</v>
      </c>
      <c r="C84" s="4"/>
      <c r="D84" s="4"/>
      <c r="E84" s="4"/>
      <c r="F84" s="4"/>
      <c r="G84" s="4">
        <v>159.4</v>
      </c>
      <c r="H84" s="84"/>
      <c r="I84" s="85"/>
      <c r="J84" s="4"/>
      <c r="K84" s="86"/>
      <c r="N84" s="3"/>
    </row>
    <row r="85" spans="1:50" ht="15" customHeight="1">
      <c r="A85" s="111" t="s">
        <v>215</v>
      </c>
      <c r="B85" s="1"/>
      <c r="C85" s="49"/>
      <c r="D85" s="49"/>
      <c r="E85" s="49"/>
      <c r="F85" s="49"/>
      <c r="G85" s="49">
        <v>4477.0797324999994</v>
      </c>
      <c r="H85" s="87"/>
      <c r="I85" s="88"/>
      <c r="J85" s="7"/>
      <c r="K85" s="89"/>
      <c r="N85" s="3"/>
    </row>
    <row r="86" spans="1:50" ht="15" customHeight="1">
      <c r="A86" s="114"/>
      <c r="B86" s="51"/>
      <c r="C86" s="52"/>
      <c r="D86" s="52"/>
      <c r="E86" s="52"/>
      <c r="F86" s="52"/>
      <c r="G86" s="52"/>
      <c r="H86" s="84"/>
      <c r="I86" s="85"/>
      <c r="J86"/>
      <c r="K86" s="86"/>
      <c r="N86" s="3"/>
    </row>
    <row r="87" spans="1:50" ht="15" customHeight="1">
      <c r="A87" s="112" t="s">
        <v>216</v>
      </c>
      <c r="C87" s="53"/>
      <c r="D87" s="53"/>
      <c r="E87" s="53"/>
      <c r="F87" s="53"/>
      <c r="G87" s="53">
        <v>1262.9202675000006</v>
      </c>
      <c r="H87" s="84"/>
      <c r="I87" s="85"/>
      <c r="J87" s="4"/>
      <c r="K87" s="86"/>
      <c r="N87" s="3"/>
    </row>
    <row r="88" spans="1:50" ht="15" customHeight="1">
      <c r="A88" s="112" t="s">
        <v>217</v>
      </c>
      <c r="C88" s="53"/>
      <c r="D88" s="53"/>
      <c r="E88" s="53"/>
      <c r="F88" s="53"/>
      <c r="G88" s="53">
        <v>447.70797324999995</v>
      </c>
      <c r="H88" s="84"/>
      <c r="I88" s="85"/>
      <c r="J88" s="4"/>
      <c r="K88" s="86"/>
      <c r="N88" s="3"/>
    </row>
    <row r="89" spans="1:50" ht="15" customHeight="1" thickBot="1">
      <c r="A89" s="113" t="s">
        <v>218</v>
      </c>
      <c r="B89" s="91"/>
      <c r="C89" s="92"/>
      <c r="D89" s="92"/>
      <c r="E89" s="92"/>
      <c r="F89" s="92"/>
      <c r="G89" s="92">
        <v>0.77997904747386748</v>
      </c>
      <c r="H89" s="94"/>
      <c r="I89" s="95"/>
      <c r="J89" s="91"/>
      <c r="K89" s="96"/>
      <c r="N89" s="3"/>
    </row>
    <row r="90" spans="1:50" ht="15" customHeight="1">
      <c r="A90" s="29"/>
      <c r="C90" s="97"/>
      <c r="D90" s="97"/>
      <c r="E90" s="99"/>
      <c r="F90" s="99"/>
      <c r="G90" s="98"/>
      <c r="H90" s="54"/>
      <c r="I90" s="45"/>
      <c r="J90" s="4"/>
      <c r="K90" s="41"/>
      <c r="N90" s="3"/>
    </row>
    <row r="91" spans="1:50" ht="15" customHeight="1">
      <c r="E91" s="2"/>
      <c r="F91" s="2"/>
      <c r="G91" s="2"/>
      <c r="H91"/>
      <c r="I91" s="26"/>
      <c r="J91"/>
      <c r="K91" s="34"/>
      <c r="N91" s="3"/>
    </row>
    <row r="92" spans="1:50" ht="15" customHeight="1" thickBot="1">
      <c r="A92" s="31" t="s">
        <v>220</v>
      </c>
      <c r="G92" s="193" t="s">
        <v>332</v>
      </c>
      <c r="H92"/>
      <c r="I92" s="38"/>
      <c r="J92"/>
      <c r="K92" s="34"/>
      <c r="N92" s="3"/>
    </row>
    <row r="93" spans="1:50">
      <c r="A93" s="100"/>
      <c r="B93" s="79"/>
      <c r="C93" s="80" t="s">
        <v>210</v>
      </c>
      <c r="D93" s="80" t="s">
        <v>211</v>
      </c>
      <c r="E93" s="80" t="s">
        <v>286</v>
      </c>
      <c r="F93" s="80" t="s">
        <v>312</v>
      </c>
      <c r="G93" s="81" t="s">
        <v>322</v>
      </c>
      <c r="H93" s="82" t="s">
        <v>331</v>
      </c>
      <c r="I93" s="82" t="s">
        <v>325</v>
      </c>
      <c r="J93" s="279" t="s">
        <v>324</v>
      </c>
      <c r="K93" s="280"/>
      <c r="N93" s="3"/>
    </row>
    <row r="94" spans="1:50" s="31" customFormat="1" ht="21">
      <c r="A94" s="101"/>
      <c r="B94" t="s">
        <v>6</v>
      </c>
      <c r="C94" s="65">
        <v>2200</v>
      </c>
      <c r="D94" s="65">
        <v>2200</v>
      </c>
      <c r="E94" s="65">
        <v>2000</v>
      </c>
      <c r="F94" s="65">
        <v>2000</v>
      </c>
      <c r="G94" s="64">
        <v>2200</v>
      </c>
      <c r="H94" s="84"/>
      <c r="I94" s="85">
        <v>0.1</v>
      </c>
      <c r="J94" s="47" t="s">
        <v>304</v>
      </c>
      <c r="K94" s="86"/>
      <c r="L94"/>
      <c r="M94"/>
      <c r="N94" s="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</row>
    <row r="95" spans="1:50">
      <c r="A95" s="112"/>
      <c r="B95" t="s">
        <v>297</v>
      </c>
      <c r="C95" s="5">
        <v>2.5</v>
      </c>
      <c r="D95" s="5">
        <v>1.7</v>
      </c>
      <c r="E95" s="5">
        <v>1.75</v>
      </c>
      <c r="F95" s="5">
        <v>2.25</v>
      </c>
      <c r="G95" s="26">
        <v>2.5</v>
      </c>
      <c r="H95" s="84"/>
      <c r="I95" s="85">
        <v>0.1111111111111111</v>
      </c>
      <c r="J95" s="4">
        <v>0.25</v>
      </c>
      <c r="K95" s="86">
        <v>0.25</v>
      </c>
      <c r="N95" s="3"/>
    </row>
    <row r="96" spans="1:50" ht="15" customHeight="1">
      <c r="A96" s="112"/>
      <c r="B96" t="s">
        <v>24</v>
      </c>
      <c r="C96" s="4">
        <v>5500</v>
      </c>
      <c r="D96" s="4">
        <v>3740</v>
      </c>
      <c r="E96" s="4">
        <v>3500</v>
      </c>
      <c r="F96" s="4">
        <v>4500</v>
      </c>
      <c r="G96" s="22">
        <v>5500</v>
      </c>
      <c r="H96" s="84"/>
      <c r="I96" s="85">
        <v>0.22222222222222221</v>
      </c>
      <c r="J96" s="4">
        <v>1000</v>
      </c>
      <c r="K96" s="86">
        <v>1000</v>
      </c>
      <c r="N96" s="3"/>
    </row>
    <row r="97" spans="1:14" ht="15" customHeight="1">
      <c r="A97" s="112"/>
      <c r="B97" t="s">
        <v>14</v>
      </c>
      <c r="C97" s="4">
        <v>600</v>
      </c>
      <c r="D97" s="4">
        <v>825</v>
      </c>
      <c r="E97" s="4">
        <v>745</v>
      </c>
      <c r="F97" s="4">
        <v>1117.5</v>
      </c>
      <c r="G97" s="22">
        <v>1237.5</v>
      </c>
      <c r="H97" s="84"/>
      <c r="I97" s="85">
        <v>0.10738255033557047</v>
      </c>
      <c r="J97" s="4">
        <v>120</v>
      </c>
      <c r="K97" s="86">
        <v>120</v>
      </c>
      <c r="N97" s="3"/>
    </row>
    <row r="98" spans="1:14" ht="15" customHeight="1">
      <c r="A98" s="112"/>
      <c r="B98" t="s">
        <v>153</v>
      </c>
      <c r="C98" s="4">
        <v>1020</v>
      </c>
      <c r="D98" s="4">
        <v>510</v>
      </c>
      <c r="E98" s="4">
        <v>850</v>
      </c>
      <c r="F98" s="4">
        <v>850</v>
      </c>
      <c r="G98" s="22">
        <v>850</v>
      </c>
      <c r="H98" s="84"/>
      <c r="I98" s="85">
        <v>0</v>
      </c>
      <c r="J98" s="4">
        <v>0</v>
      </c>
      <c r="K98" s="86">
        <v>0</v>
      </c>
      <c r="N98" s="3"/>
    </row>
    <row r="99" spans="1:14" ht="15" customHeight="1">
      <c r="A99" s="112"/>
      <c r="B99" t="s">
        <v>154</v>
      </c>
      <c r="C99" s="4">
        <v>1500</v>
      </c>
      <c r="D99" s="4">
        <v>570</v>
      </c>
      <c r="E99" s="4">
        <v>1250</v>
      </c>
      <c r="F99" s="4">
        <v>1250</v>
      </c>
      <c r="G99" s="22">
        <v>1250</v>
      </c>
      <c r="H99" s="84"/>
      <c r="I99" s="85">
        <v>0</v>
      </c>
      <c r="J99" s="4">
        <v>0</v>
      </c>
      <c r="K99" s="86">
        <v>0</v>
      </c>
      <c r="N99" s="3"/>
    </row>
    <row r="100" spans="1:14" ht="15" customHeight="1">
      <c r="A100" s="111" t="s">
        <v>213</v>
      </c>
      <c r="B100" s="1"/>
      <c r="C100" s="49">
        <v>8620</v>
      </c>
      <c r="D100" s="49">
        <v>5360</v>
      </c>
      <c r="E100" s="49">
        <v>6345</v>
      </c>
      <c r="F100" s="49">
        <v>7717.5</v>
      </c>
      <c r="G100" s="50">
        <v>8837.5</v>
      </c>
      <c r="H100" s="87"/>
      <c r="I100" s="85">
        <v>0.14512471655328799</v>
      </c>
      <c r="J100" s="4">
        <v>1120</v>
      </c>
      <c r="K100" s="86">
        <v>1120</v>
      </c>
      <c r="N100" s="3"/>
    </row>
    <row r="101" spans="1:14" ht="15" customHeight="1">
      <c r="A101" s="112"/>
      <c r="C101" s="53"/>
      <c r="D101" s="53"/>
      <c r="E101" s="53"/>
      <c r="F101" s="53"/>
      <c r="G101" s="57"/>
      <c r="H101" s="84"/>
      <c r="I101" s="120"/>
      <c r="J101" s="52"/>
      <c r="K101" s="121"/>
      <c r="N101" s="3"/>
    </row>
    <row r="102" spans="1:14" ht="15" customHeight="1">
      <c r="A102" s="101"/>
      <c r="B102" t="s">
        <v>24</v>
      </c>
      <c r="C102" s="4">
        <v>100</v>
      </c>
      <c r="D102" s="4">
        <v>100</v>
      </c>
      <c r="E102" s="4">
        <v>71.400000000000006</v>
      </c>
      <c r="F102" s="4">
        <v>71.400000000000006</v>
      </c>
      <c r="G102" s="22">
        <v>71.7</v>
      </c>
      <c r="H102" s="84"/>
      <c r="I102" s="85">
        <v>4.2016806722688675E-3</v>
      </c>
      <c r="J102" s="4">
        <v>-0.29999999999999716</v>
      </c>
      <c r="K102" s="86">
        <v>-0.29999999999999716</v>
      </c>
      <c r="N102" s="3"/>
    </row>
    <row r="103" spans="1:14" ht="15" customHeight="1">
      <c r="A103" s="101"/>
      <c r="B103" t="s">
        <v>28</v>
      </c>
      <c r="C103" s="4">
        <v>658</v>
      </c>
      <c r="D103" s="4">
        <v>712</v>
      </c>
      <c r="E103" s="4">
        <v>814.23080000000004</v>
      </c>
      <c r="F103" s="4">
        <v>795.5</v>
      </c>
      <c r="G103" s="22">
        <v>845.22235000000001</v>
      </c>
      <c r="H103" s="84"/>
      <c r="I103" s="85">
        <v>6.2504525455688256E-2</v>
      </c>
      <c r="J103" s="4">
        <v>-49.722350000000006</v>
      </c>
      <c r="K103" s="86">
        <v>-49.722350000000006</v>
      </c>
      <c r="N103" s="3"/>
    </row>
    <row r="104" spans="1:14" ht="15" customHeight="1">
      <c r="A104" s="101"/>
      <c r="B104" t="s">
        <v>29</v>
      </c>
      <c r="C104" s="4">
        <v>441</v>
      </c>
      <c r="D104" s="4">
        <v>507</v>
      </c>
      <c r="E104" s="4">
        <v>445.95775000000003</v>
      </c>
      <c r="F104" s="4">
        <v>447.67</v>
      </c>
      <c r="G104" s="22">
        <v>481.21789166666667</v>
      </c>
      <c r="H104" s="84"/>
      <c r="I104" s="85">
        <v>7.4938887275597332E-2</v>
      </c>
      <c r="J104" s="4">
        <v>-33.547891666666658</v>
      </c>
      <c r="K104" s="86">
        <v>-33.547891666666658</v>
      </c>
      <c r="N104" s="3"/>
    </row>
    <row r="105" spans="1:14" ht="15" customHeight="1">
      <c r="A105" s="101"/>
      <c r="B105" t="s">
        <v>39</v>
      </c>
      <c r="C105" s="4">
        <v>115</v>
      </c>
      <c r="D105" s="4">
        <v>119</v>
      </c>
      <c r="E105" s="4">
        <v>119</v>
      </c>
      <c r="F105" s="4">
        <v>114.89999999999999</v>
      </c>
      <c r="G105" s="22">
        <v>128.87</v>
      </c>
      <c r="H105" s="84"/>
      <c r="I105" s="85">
        <v>0.12158398607484781</v>
      </c>
      <c r="J105" s="4">
        <v>-13.970000000000013</v>
      </c>
      <c r="K105" s="86">
        <v>-13.970000000000013</v>
      </c>
      <c r="N105" s="3"/>
    </row>
    <row r="106" spans="1:14" ht="15" customHeight="1">
      <c r="A106" s="101"/>
      <c r="B106" t="s">
        <v>43</v>
      </c>
      <c r="C106" s="4">
        <v>1208</v>
      </c>
      <c r="D106" s="4">
        <v>802</v>
      </c>
      <c r="E106" s="4">
        <v>840.59749999999997</v>
      </c>
      <c r="F106" s="4">
        <v>925.05200000000002</v>
      </c>
      <c r="G106" s="22">
        <v>1292.1404750000002</v>
      </c>
      <c r="H106" s="84"/>
      <c r="I106" s="85">
        <v>0.3968300971188648</v>
      </c>
      <c r="J106" s="4">
        <v>-367.08847500000013</v>
      </c>
      <c r="K106" s="86">
        <v>-367.08847500000013</v>
      </c>
      <c r="N106" s="3"/>
    </row>
    <row r="107" spans="1:14" ht="15" customHeight="1">
      <c r="A107" s="101"/>
      <c r="B107" t="s">
        <v>49</v>
      </c>
      <c r="C107" s="4">
        <v>273</v>
      </c>
      <c r="D107" s="4">
        <v>319</v>
      </c>
      <c r="E107" s="4">
        <v>296</v>
      </c>
      <c r="F107" s="4">
        <v>310.3</v>
      </c>
      <c r="G107" s="22">
        <v>353.08025000000004</v>
      </c>
      <c r="H107" s="84"/>
      <c r="I107" s="85">
        <v>0.13786738640025789</v>
      </c>
      <c r="J107" s="4">
        <v>-42.780250000000024</v>
      </c>
      <c r="K107" s="86">
        <v>-42.780250000000024</v>
      </c>
      <c r="N107" s="3"/>
    </row>
    <row r="108" spans="1:14" ht="15" customHeight="1">
      <c r="A108" s="101"/>
      <c r="B108" t="s">
        <v>52</v>
      </c>
      <c r="C108" s="4">
        <v>147</v>
      </c>
      <c r="D108" s="4">
        <v>182</v>
      </c>
      <c r="E108" s="4">
        <v>145.42864000000003</v>
      </c>
      <c r="F108" s="4">
        <v>139.20000000000002</v>
      </c>
      <c r="G108" s="22">
        <v>188.77934000000002</v>
      </c>
      <c r="H108" s="84"/>
      <c r="I108" s="85">
        <v>0.35617341954022985</v>
      </c>
      <c r="J108" s="4">
        <v>-49.579340000000002</v>
      </c>
      <c r="K108" s="86">
        <v>-49.579340000000002</v>
      </c>
      <c r="N108" s="3"/>
    </row>
    <row r="109" spans="1:14" ht="15" customHeight="1">
      <c r="A109" s="101"/>
      <c r="B109" t="s">
        <v>54</v>
      </c>
      <c r="C109" s="22">
        <v>590</v>
      </c>
      <c r="D109" s="22">
        <v>730</v>
      </c>
      <c r="E109" s="22">
        <v>819</v>
      </c>
      <c r="F109" s="22">
        <v>883.5</v>
      </c>
      <c r="G109" s="22">
        <v>1341.4</v>
      </c>
      <c r="H109" s="84"/>
      <c r="I109" s="85">
        <v>0.51827956989247326</v>
      </c>
      <c r="J109" s="4">
        <v>-457.90000000000009</v>
      </c>
      <c r="K109" s="86">
        <v>-457.90000000000009</v>
      </c>
      <c r="N109" s="3"/>
    </row>
    <row r="110" spans="1:14" ht="15" customHeight="1">
      <c r="A110" s="101"/>
      <c r="B110" t="s">
        <v>58</v>
      </c>
      <c r="C110" s="4">
        <v>35</v>
      </c>
      <c r="D110" s="4">
        <v>35</v>
      </c>
      <c r="E110" s="4">
        <v>75</v>
      </c>
      <c r="F110" s="4">
        <v>75</v>
      </c>
      <c r="G110" s="22">
        <v>60</v>
      </c>
      <c r="H110" s="84"/>
      <c r="I110" s="85"/>
      <c r="J110" s="4">
        <v>0</v>
      </c>
      <c r="K110" s="86"/>
      <c r="N110" s="3"/>
    </row>
    <row r="111" spans="1:14" ht="15" customHeight="1">
      <c r="A111" s="101"/>
      <c r="B111" t="s">
        <v>61</v>
      </c>
      <c r="C111" s="4">
        <v>585</v>
      </c>
      <c r="D111" s="4">
        <v>670</v>
      </c>
      <c r="E111" s="4">
        <v>907</v>
      </c>
      <c r="F111" s="4">
        <v>909.5</v>
      </c>
      <c r="G111" s="22">
        <v>938.33</v>
      </c>
      <c r="H111" s="84"/>
      <c r="I111" s="85">
        <v>3.1698735568993996E-2</v>
      </c>
      <c r="J111" s="4">
        <v>-28.830000000000041</v>
      </c>
      <c r="K111" s="86">
        <v>-28.830000000000041</v>
      </c>
      <c r="N111" s="3"/>
    </row>
    <row r="112" spans="1:14" ht="15" customHeight="1">
      <c r="A112" s="101"/>
      <c r="B112" t="s">
        <v>214</v>
      </c>
      <c r="C112" s="4">
        <v>888</v>
      </c>
      <c r="D112" s="4">
        <v>888</v>
      </c>
      <c r="E112" s="4">
        <v>983.5</v>
      </c>
      <c r="F112" s="4">
        <v>983.5</v>
      </c>
      <c r="G112" s="22">
        <v>1036.1999999999998</v>
      </c>
      <c r="H112" s="84"/>
      <c r="I112" s="85">
        <v>5.3584138281646994E-2</v>
      </c>
      <c r="J112" s="4">
        <v>-52.699999999999818</v>
      </c>
      <c r="K112" s="86">
        <v>-52.699999999999818</v>
      </c>
      <c r="N112" s="3"/>
    </row>
    <row r="113" spans="1:14" ht="15" customHeight="1">
      <c r="A113" s="101"/>
      <c r="B113" t="s">
        <v>78</v>
      </c>
      <c r="C113" s="4">
        <v>182</v>
      </c>
      <c r="D113" s="4">
        <v>166</v>
      </c>
      <c r="E113" s="4">
        <v>169.5</v>
      </c>
      <c r="F113" s="4">
        <v>134.75</v>
      </c>
      <c r="G113" s="22">
        <v>190.25</v>
      </c>
      <c r="H113" s="84"/>
      <c r="I113" s="85">
        <v>0.41187384044526903</v>
      </c>
      <c r="J113" s="4">
        <v>-55.5</v>
      </c>
      <c r="K113" s="86">
        <v>-55.5</v>
      </c>
      <c r="N113" s="3"/>
    </row>
    <row r="114" spans="1:14" ht="15" customHeight="1">
      <c r="A114" s="112" t="s">
        <v>215</v>
      </c>
      <c r="C114" s="53">
        <v>5221</v>
      </c>
      <c r="D114" s="53">
        <v>5230</v>
      </c>
      <c r="E114" s="53">
        <v>5641</v>
      </c>
      <c r="F114" s="53">
        <v>5790.2719999999999</v>
      </c>
      <c r="G114" s="53">
        <v>6927.1903066666664</v>
      </c>
      <c r="H114" s="87"/>
      <c r="I114" s="88">
        <v>0.19634972358235786</v>
      </c>
      <c r="J114" s="7">
        <v>-55.5</v>
      </c>
      <c r="K114" s="89">
        <v>-55.5</v>
      </c>
      <c r="N114" s="3"/>
    </row>
    <row r="115" spans="1:14" ht="15" customHeight="1">
      <c r="A115" s="114"/>
      <c r="B115" s="51"/>
      <c r="C115" s="52"/>
      <c r="D115" s="52"/>
      <c r="E115" s="52"/>
      <c r="F115" s="52"/>
      <c r="G115" s="52"/>
      <c r="H115" s="84"/>
      <c r="I115" s="85"/>
      <c r="J115"/>
      <c r="K115" s="86"/>
      <c r="N115" s="3"/>
    </row>
    <row r="116" spans="1:14" ht="15" customHeight="1">
      <c r="A116" s="112" t="s">
        <v>216</v>
      </c>
      <c r="C116" s="57">
        <v>3399</v>
      </c>
      <c r="D116" s="57">
        <v>130</v>
      </c>
      <c r="E116" s="57">
        <v>704</v>
      </c>
      <c r="F116" s="57">
        <v>1927.2280000000001</v>
      </c>
      <c r="G116" s="57">
        <v>1910.3096933333336</v>
      </c>
      <c r="H116" s="84"/>
      <c r="I116" s="85">
        <v>-8.7785703957531051E-3</v>
      </c>
      <c r="J116" s="4">
        <v>-16.918306666666467</v>
      </c>
      <c r="K116" s="86">
        <v>-16.918306666666467</v>
      </c>
      <c r="N116" s="3"/>
    </row>
    <row r="117" spans="1:14" ht="15" customHeight="1">
      <c r="A117" s="112" t="s">
        <v>223</v>
      </c>
      <c r="C117" s="56">
        <v>2.19</v>
      </c>
      <c r="D117" s="56">
        <v>2.2000000000000002</v>
      </c>
      <c r="E117" s="55">
        <v>2.62</v>
      </c>
      <c r="F117" s="55">
        <v>2.68</v>
      </c>
      <c r="G117" s="55">
        <v>2.8355593780303034</v>
      </c>
      <c r="H117" s="84"/>
      <c r="I117" s="85">
        <v>5.8044544041157942E-2</v>
      </c>
      <c r="J117" s="4">
        <v>-0.15555937803030329</v>
      </c>
      <c r="K117" s="86">
        <v>-0.15555937803030329</v>
      </c>
      <c r="N117" s="3"/>
    </row>
    <row r="118" spans="1:14" ht="15" customHeight="1" thickBot="1">
      <c r="A118" s="113" t="s">
        <v>218</v>
      </c>
      <c r="B118" s="91"/>
      <c r="C118" s="93">
        <v>0.63</v>
      </c>
      <c r="D118" s="93">
        <v>1.02</v>
      </c>
      <c r="E118" s="93">
        <v>0.89</v>
      </c>
      <c r="F118" s="93">
        <v>0.75027819889860703</v>
      </c>
      <c r="G118" s="93">
        <v>0.78384048731730316</v>
      </c>
      <c r="H118" s="94"/>
      <c r="I118" s="95"/>
      <c r="J118" s="91"/>
      <c r="K118" s="96"/>
      <c r="N118" s="3"/>
    </row>
    <row r="119" spans="1:14">
      <c r="D119" s="4"/>
      <c r="H119" s="25"/>
      <c r="I119" s="48"/>
      <c r="J119"/>
      <c r="K119" s="34"/>
      <c r="N119" s="3"/>
    </row>
    <row r="120" spans="1:14" ht="21.75" thickBot="1">
      <c r="A120" s="31" t="s">
        <v>221</v>
      </c>
      <c r="E120" s="25"/>
      <c r="F120" s="25"/>
      <c r="G120" s="193" t="s">
        <v>332</v>
      </c>
      <c r="H120" s="25"/>
      <c r="J120" s="4"/>
      <c r="K120" s="34"/>
      <c r="N120" s="3"/>
    </row>
    <row r="121" spans="1:14">
      <c r="A121" s="100"/>
      <c r="B121" s="79"/>
      <c r="C121" s="80" t="s">
        <v>210</v>
      </c>
      <c r="D121" s="80" t="s">
        <v>211</v>
      </c>
      <c r="E121" s="81" t="s">
        <v>286</v>
      </c>
      <c r="F121" s="81" t="s">
        <v>312</v>
      </c>
      <c r="G121" s="81" t="s">
        <v>322</v>
      </c>
      <c r="H121" s="82" t="s">
        <v>331</v>
      </c>
      <c r="I121" s="82" t="s">
        <v>325</v>
      </c>
      <c r="J121" s="279" t="s">
        <v>324</v>
      </c>
      <c r="K121" s="280"/>
      <c r="N121" s="3"/>
    </row>
    <row r="122" spans="1:14">
      <c r="A122" s="101"/>
      <c r="B122" t="s">
        <v>6</v>
      </c>
      <c r="C122" s="64">
        <v>600</v>
      </c>
      <c r="D122" s="64">
        <v>600</v>
      </c>
      <c r="E122" s="64">
        <v>400</v>
      </c>
      <c r="F122" s="64">
        <v>400</v>
      </c>
      <c r="G122" s="64">
        <v>600</v>
      </c>
      <c r="H122" s="84"/>
      <c r="I122" s="85">
        <v>0.5</v>
      </c>
      <c r="J122" s="47" t="s">
        <v>304</v>
      </c>
      <c r="K122" s="86"/>
      <c r="N122" s="3"/>
    </row>
    <row r="123" spans="1:14">
      <c r="A123" s="112"/>
      <c r="B123" t="s">
        <v>297</v>
      </c>
      <c r="C123" s="26">
        <v>7</v>
      </c>
      <c r="D123" s="26">
        <v>7.5</v>
      </c>
      <c r="E123" s="26">
        <v>7.5</v>
      </c>
      <c r="F123" s="26">
        <v>7.5</v>
      </c>
      <c r="G123" s="26">
        <v>8</v>
      </c>
      <c r="H123" s="84"/>
      <c r="I123" s="85">
        <v>6.6666666666666666E-2</v>
      </c>
      <c r="J123" s="4">
        <v>0.5</v>
      </c>
      <c r="K123" s="86">
        <v>0.5</v>
      </c>
      <c r="N123" s="3"/>
    </row>
    <row r="124" spans="1:14">
      <c r="A124" s="112"/>
      <c r="B124" t="s">
        <v>24</v>
      </c>
      <c r="C124" s="4">
        <v>4200</v>
      </c>
      <c r="D124" s="4">
        <v>4500</v>
      </c>
      <c r="E124" s="22">
        <v>3000</v>
      </c>
      <c r="F124" s="22">
        <v>3000</v>
      </c>
      <c r="G124" s="22">
        <v>4800</v>
      </c>
      <c r="H124" s="84"/>
      <c r="I124" s="85">
        <v>0.6</v>
      </c>
      <c r="J124" s="4">
        <v>1800</v>
      </c>
      <c r="K124" s="86">
        <v>1800</v>
      </c>
      <c r="N124" s="3"/>
    </row>
    <row r="125" spans="1:14">
      <c r="A125" s="112"/>
      <c r="B125" t="s">
        <v>153</v>
      </c>
      <c r="C125" s="4">
        <v>300</v>
      </c>
      <c r="D125" s="4">
        <v>150</v>
      </c>
      <c r="E125" s="22">
        <v>250</v>
      </c>
      <c r="F125" s="22">
        <v>250</v>
      </c>
      <c r="G125" s="22">
        <v>250</v>
      </c>
      <c r="H125" s="84"/>
      <c r="I125" s="85">
        <v>0</v>
      </c>
      <c r="J125" s="4">
        <v>0</v>
      </c>
      <c r="K125" s="86">
        <v>0</v>
      </c>
      <c r="N125" s="3"/>
    </row>
    <row r="126" spans="1:14">
      <c r="A126" s="112"/>
      <c r="B126" t="s">
        <v>154</v>
      </c>
      <c r="C126" s="4">
        <v>1200</v>
      </c>
      <c r="D126" s="4">
        <v>600</v>
      </c>
      <c r="E126" s="22">
        <v>1000</v>
      </c>
      <c r="F126" s="22">
        <v>1000</v>
      </c>
      <c r="G126" s="22">
        <v>1000</v>
      </c>
      <c r="H126" s="84"/>
      <c r="I126" s="85">
        <v>0</v>
      </c>
      <c r="J126" s="4">
        <v>0</v>
      </c>
      <c r="K126" s="86">
        <v>0</v>
      </c>
      <c r="N126" s="3"/>
    </row>
    <row r="127" spans="1:14">
      <c r="A127" s="111" t="s">
        <v>213</v>
      </c>
      <c r="B127" s="1"/>
      <c r="C127" s="49">
        <v>5700</v>
      </c>
      <c r="D127" s="49">
        <v>5250</v>
      </c>
      <c r="E127" s="50">
        <v>4250</v>
      </c>
      <c r="F127" s="50">
        <v>4250</v>
      </c>
      <c r="G127" s="50">
        <v>6050</v>
      </c>
      <c r="H127" s="87"/>
      <c r="I127" s="85">
        <v>0.42352941176470588</v>
      </c>
      <c r="J127" s="4">
        <v>1800</v>
      </c>
      <c r="K127" s="86">
        <v>1800</v>
      </c>
      <c r="N127" s="3"/>
    </row>
    <row r="128" spans="1:14">
      <c r="A128" s="112"/>
      <c r="C128" s="53"/>
      <c r="D128" s="53"/>
      <c r="E128" s="57"/>
      <c r="F128" s="57"/>
      <c r="G128" s="57"/>
      <c r="H128" s="84"/>
      <c r="I128" s="120"/>
      <c r="J128" s="52"/>
      <c r="K128" s="121"/>
      <c r="N128" s="3"/>
    </row>
    <row r="129" spans="1:14">
      <c r="A129" s="101"/>
      <c r="B129" t="s">
        <v>24</v>
      </c>
      <c r="C129" s="4">
        <v>75</v>
      </c>
      <c r="D129" s="4">
        <v>75</v>
      </c>
      <c r="E129" s="22">
        <v>75</v>
      </c>
      <c r="F129" s="22">
        <v>75.12</v>
      </c>
      <c r="G129" s="22">
        <v>75.209999999999994</v>
      </c>
      <c r="H129" s="84"/>
      <c r="I129" s="85">
        <v>1.1980830670925079E-3</v>
      </c>
      <c r="J129" s="4">
        <v>-8.99999999999892E-2</v>
      </c>
      <c r="K129" s="86">
        <v>-8.99999999999892E-2</v>
      </c>
      <c r="N129" s="3"/>
    </row>
    <row r="130" spans="1:14">
      <c r="A130" s="101"/>
      <c r="B130" t="s">
        <v>28</v>
      </c>
      <c r="C130" s="4">
        <v>658</v>
      </c>
      <c r="D130" s="4">
        <v>712</v>
      </c>
      <c r="E130" s="22">
        <v>814.23080000000004</v>
      </c>
      <c r="F130" s="22">
        <v>795.5</v>
      </c>
      <c r="G130" s="22">
        <v>845.22235000000001</v>
      </c>
      <c r="H130" s="84"/>
      <c r="I130" s="85">
        <v>6.2504525455688256E-2</v>
      </c>
      <c r="J130" s="4">
        <v>-49.722350000000006</v>
      </c>
      <c r="K130" s="86">
        <v>-49.722350000000006</v>
      </c>
      <c r="N130" s="3"/>
    </row>
    <row r="131" spans="1:14">
      <c r="A131" s="101"/>
      <c r="B131" t="s">
        <v>29</v>
      </c>
      <c r="C131" s="4">
        <v>946</v>
      </c>
      <c r="D131" s="4">
        <v>1184</v>
      </c>
      <c r="E131" s="22">
        <v>984.90057500000012</v>
      </c>
      <c r="F131" s="22">
        <v>978.83274999999992</v>
      </c>
      <c r="G131" s="22">
        <v>1123.6192291666669</v>
      </c>
      <c r="H131" s="84"/>
      <c r="I131" s="85">
        <v>0.14791748556294929</v>
      </c>
      <c r="J131" s="4">
        <v>-144.78647916666694</v>
      </c>
      <c r="K131" s="86">
        <v>-144.78647916666694</v>
      </c>
      <c r="N131" s="3"/>
    </row>
    <row r="132" spans="1:14">
      <c r="A132" s="101"/>
      <c r="B132" t="s">
        <v>39</v>
      </c>
      <c r="C132" s="4">
        <v>200</v>
      </c>
      <c r="D132" s="4">
        <v>291</v>
      </c>
      <c r="E132" s="22">
        <v>299.69120000000004</v>
      </c>
      <c r="F132" s="22">
        <v>328.9</v>
      </c>
      <c r="G132" s="22">
        <v>220.71480000000003</v>
      </c>
      <c r="H132" s="84"/>
      <c r="I132" s="85">
        <v>-0.32893037397385211</v>
      </c>
      <c r="J132" s="4">
        <v>108.18519999999995</v>
      </c>
      <c r="K132" s="86">
        <v>108.18519999999995</v>
      </c>
      <c r="N132" s="3"/>
    </row>
    <row r="133" spans="1:14">
      <c r="A133" s="101"/>
      <c r="B133" t="s">
        <v>43</v>
      </c>
      <c r="C133" s="4">
        <v>185</v>
      </c>
      <c r="D133" s="4">
        <v>210</v>
      </c>
      <c r="E133" s="22">
        <v>222.00791000000001</v>
      </c>
      <c r="F133" s="22">
        <v>231.17008000000001</v>
      </c>
      <c r="G133" s="22">
        <v>257.90299999999996</v>
      </c>
      <c r="H133" s="84"/>
      <c r="I133" s="85">
        <v>0.11564178201608075</v>
      </c>
      <c r="J133" s="4">
        <v>-26.73291999999995</v>
      </c>
      <c r="K133" s="86">
        <v>-26.73291999999995</v>
      </c>
      <c r="N133" s="3"/>
    </row>
    <row r="134" spans="1:14">
      <c r="A134" s="101"/>
      <c r="B134" t="s">
        <v>49</v>
      </c>
      <c r="C134" s="4">
        <v>20</v>
      </c>
      <c r="D134" s="4">
        <v>20</v>
      </c>
      <c r="E134" s="22">
        <v>17.759999999999998</v>
      </c>
      <c r="F134" s="22">
        <v>19</v>
      </c>
      <c r="G134" s="22">
        <v>21.076000000000001</v>
      </c>
      <c r="H134" s="84"/>
      <c r="I134" s="85">
        <v>0.10926315789473687</v>
      </c>
      <c r="J134" s="4">
        <v>-2.0760000000000005</v>
      </c>
      <c r="K134" s="86">
        <v>-2.0760000000000005</v>
      </c>
      <c r="N134" s="3"/>
    </row>
    <row r="135" spans="1:14">
      <c r="A135" s="101"/>
      <c r="B135" t="s">
        <v>52</v>
      </c>
      <c r="C135" s="39" t="s">
        <v>298</v>
      </c>
      <c r="D135" s="39" t="s">
        <v>298</v>
      </c>
      <c r="E135" s="39" t="s">
        <v>298</v>
      </c>
      <c r="F135" s="39" t="s">
        <v>298</v>
      </c>
      <c r="G135" s="39" t="s">
        <v>298</v>
      </c>
      <c r="H135" s="85"/>
      <c r="I135" s="85"/>
      <c r="J135" s="4"/>
      <c r="K135" s="86"/>
      <c r="N135" s="3"/>
    </row>
    <row r="136" spans="1:14">
      <c r="A136" s="101"/>
      <c r="B136" t="s">
        <v>54</v>
      </c>
      <c r="C136" s="4">
        <v>406</v>
      </c>
      <c r="D136" s="4">
        <v>493</v>
      </c>
      <c r="E136" s="22">
        <v>549</v>
      </c>
      <c r="F136" s="22">
        <v>589.5</v>
      </c>
      <c r="G136" s="22">
        <v>881.5</v>
      </c>
      <c r="H136" s="84"/>
      <c r="I136" s="85">
        <v>0.49533502968617471</v>
      </c>
      <c r="J136" s="4">
        <v>-292</v>
      </c>
      <c r="K136" s="86">
        <v>-292</v>
      </c>
      <c r="N136" s="3"/>
    </row>
    <row r="137" spans="1:14">
      <c r="A137" s="101"/>
      <c r="B137" t="s">
        <v>58</v>
      </c>
      <c r="C137" s="4">
        <v>558</v>
      </c>
      <c r="D137" s="4">
        <v>558</v>
      </c>
      <c r="E137" s="22">
        <v>588</v>
      </c>
      <c r="F137" s="22">
        <v>588</v>
      </c>
      <c r="G137" s="22">
        <v>573</v>
      </c>
      <c r="H137" s="84"/>
      <c r="I137" s="85"/>
      <c r="J137" s="4">
        <v>0</v>
      </c>
      <c r="K137" s="86"/>
      <c r="N137" s="3"/>
    </row>
    <row r="138" spans="1:14">
      <c r="A138" s="101"/>
      <c r="B138" t="s">
        <v>61</v>
      </c>
      <c r="C138" s="4">
        <v>554</v>
      </c>
      <c r="D138" s="4">
        <v>636</v>
      </c>
      <c r="E138" s="22">
        <v>803.78309999999999</v>
      </c>
      <c r="F138" s="22">
        <v>685.15</v>
      </c>
      <c r="G138" s="22">
        <v>755.23353500000007</v>
      </c>
      <c r="H138" s="84"/>
      <c r="I138" s="85">
        <v>0.10228933080347384</v>
      </c>
      <c r="J138" s="4">
        <v>-70.083535000000097</v>
      </c>
      <c r="K138" s="86">
        <v>-70.083535000000097</v>
      </c>
      <c r="N138" s="3"/>
    </row>
    <row r="139" spans="1:14">
      <c r="A139" s="101"/>
      <c r="B139" t="s">
        <v>214</v>
      </c>
      <c r="C139" s="4">
        <v>284</v>
      </c>
      <c r="D139" s="4">
        <v>284</v>
      </c>
      <c r="E139" s="22">
        <v>237.00000000000003</v>
      </c>
      <c r="F139" s="22">
        <v>237.00000000000003</v>
      </c>
      <c r="G139" s="22">
        <v>273.95999999999998</v>
      </c>
      <c r="H139" s="84"/>
      <c r="I139" s="85">
        <v>0.15594936708860738</v>
      </c>
      <c r="J139" s="4">
        <v>-36.959999999999951</v>
      </c>
      <c r="K139" s="86">
        <v>-36.959999999999951</v>
      </c>
      <c r="N139" s="3"/>
    </row>
    <row r="140" spans="1:14">
      <c r="A140" s="101"/>
      <c r="B140" t="s">
        <v>78</v>
      </c>
      <c r="C140" s="4">
        <v>82</v>
      </c>
      <c r="D140" s="4">
        <v>85</v>
      </c>
      <c r="E140" s="22">
        <v>73</v>
      </c>
      <c r="F140" s="22">
        <v>74.5</v>
      </c>
      <c r="G140" s="22">
        <v>91.6</v>
      </c>
      <c r="H140" s="84"/>
      <c r="I140" s="85">
        <v>0.2295302013422818</v>
      </c>
      <c r="J140" s="4">
        <v>-17.099999999999994</v>
      </c>
      <c r="K140" s="86">
        <v>-17.099999999999994</v>
      </c>
      <c r="N140" s="3"/>
    </row>
    <row r="141" spans="1:14">
      <c r="A141" s="112" t="s">
        <v>215</v>
      </c>
      <c r="C141" s="53">
        <v>3873</v>
      </c>
      <c r="D141" s="53">
        <v>4454</v>
      </c>
      <c r="E141" s="57">
        <v>4665</v>
      </c>
      <c r="F141" s="57">
        <v>4602.6728299999995</v>
      </c>
      <c r="G141" s="57">
        <v>5119.0389141666674</v>
      </c>
      <c r="H141" s="87"/>
      <c r="I141" s="88">
        <v>0.11218830954071266</v>
      </c>
      <c r="J141" s="7">
        <v>-17.099999999999994</v>
      </c>
      <c r="K141" s="89">
        <v>-17.099999999999994</v>
      </c>
      <c r="N141" s="3"/>
    </row>
    <row r="142" spans="1:14">
      <c r="A142" s="114"/>
      <c r="B142" s="51"/>
      <c r="C142" s="52"/>
      <c r="D142" s="52"/>
      <c r="E142" s="90"/>
      <c r="F142" s="90"/>
      <c r="G142" s="90"/>
      <c r="H142" s="84"/>
      <c r="I142" s="85"/>
      <c r="J142"/>
      <c r="K142" s="86"/>
      <c r="N142" s="3"/>
    </row>
    <row r="143" spans="1:14">
      <c r="A143" s="112" t="s">
        <v>216</v>
      </c>
      <c r="C143" s="53">
        <v>1827</v>
      </c>
      <c r="D143" s="53">
        <v>796</v>
      </c>
      <c r="E143" s="57">
        <v>-415</v>
      </c>
      <c r="F143" s="57">
        <v>-352.67282999999952</v>
      </c>
      <c r="G143" s="57">
        <v>930.96108583333262</v>
      </c>
      <c r="H143" s="84"/>
      <c r="I143" s="85">
        <v>-3.6397301029209816</v>
      </c>
      <c r="J143" s="4">
        <v>1283.6339158333321</v>
      </c>
      <c r="K143" s="86">
        <v>1283.6339158333321</v>
      </c>
      <c r="N143" s="3"/>
    </row>
    <row r="144" spans="1:14">
      <c r="A144" s="112" t="s">
        <v>223</v>
      </c>
      <c r="C144" s="56">
        <v>6.46</v>
      </c>
      <c r="D144" s="56">
        <v>7.05</v>
      </c>
      <c r="E144" s="55">
        <v>11.02</v>
      </c>
      <c r="F144" s="55">
        <v>10.806682074999999</v>
      </c>
      <c r="G144" s="55">
        <v>7.801731523611112</v>
      </c>
      <c r="H144" s="84"/>
      <c r="I144" s="85">
        <v>-0.27806412093314847</v>
      </c>
      <c r="J144" s="4">
        <v>3.0049505513888874</v>
      </c>
      <c r="K144" s="86">
        <v>3.0049505513888874</v>
      </c>
      <c r="N144" s="3"/>
    </row>
    <row r="145" spans="1:14" ht="15.75" thickBot="1">
      <c r="A145" s="113" t="s">
        <v>218</v>
      </c>
      <c r="B145" s="91"/>
      <c r="C145" s="92">
        <v>0.71</v>
      </c>
      <c r="D145" s="92">
        <v>0.89</v>
      </c>
      <c r="E145" s="93">
        <v>1.1000000000000001</v>
      </c>
      <c r="F145" s="93">
        <v>1.0829818423529411</v>
      </c>
      <c r="G145" s="93">
        <v>0.84612213457300289</v>
      </c>
      <c r="H145" s="94"/>
      <c r="I145" s="95"/>
      <c r="J145" s="91"/>
      <c r="K145" s="96"/>
      <c r="N145" s="3"/>
    </row>
    <row r="146" spans="1:14">
      <c r="D146" s="4"/>
      <c r="H146" s="25"/>
      <c r="I146" s="48"/>
      <c r="J146"/>
      <c r="K146" s="34"/>
      <c r="N146" s="3"/>
    </row>
    <row r="147" spans="1:14">
      <c r="D147" s="4"/>
      <c r="H147" s="25"/>
      <c r="I147" s="48"/>
      <c r="J147"/>
      <c r="K147" s="34"/>
      <c r="N147" s="3"/>
    </row>
    <row r="148" spans="1:14" ht="21.75" thickBot="1">
      <c r="A148" s="31" t="s">
        <v>393</v>
      </c>
      <c r="G148" s="193" t="s">
        <v>332</v>
      </c>
      <c r="H148"/>
      <c r="I148" s="38"/>
      <c r="J148" s="30"/>
      <c r="K148" s="43"/>
      <c r="N148" s="3"/>
    </row>
    <row r="149" spans="1:14">
      <c r="A149" s="100"/>
      <c r="B149" s="79"/>
      <c r="C149" s="80"/>
      <c r="D149" s="80"/>
      <c r="E149" s="80"/>
      <c r="F149" s="80"/>
      <c r="G149" s="81" t="s">
        <v>322</v>
      </c>
      <c r="H149" s="82"/>
      <c r="I149" s="82"/>
      <c r="J149" s="279"/>
      <c r="K149" s="280"/>
      <c r="N149" s="3"/>
    </row>
    <row r="150" spans="1:14">
      <c r="A150" s="112"/>
      <c r="B150" t="s">
        <v>6</v>
      </c>
      <c r="C150" s="61"/>
      <c r="D150" s="61"/>
      <c r="E150" s="61"/>
      <c r="F150" s="61"/>
      <c r="G150" s="115">
        <v>3.5</v>
      </c>
      <c r="H150" s="84"/>
      <c r="I150" s="85"/>
      <c r="J150" s="47"/>
      <c r="K150" s="86"/>
      <c r="N150" s="3"/>
    </row>
    <row r="151" spans="1:14">
      <c r="A151" s="112"/>
      <c r="B151" t="s">
        <v>302</v>
      </c>
      <c r="C151" s="4"/>
      <c r="D151" s="4"/>
      <c r="E151" s="4"/>
      <c r="F151" s="4"/>
      <c r="G151" s="4">
        <v>1250</v>
      </c>
      <c r="H151" s="84"/>
      <c r="I151" s="85"/>
      <c r="J151" s="47"/>
      <c r="K151" s="86"/>
      <c r="N151" s="3"/>
    </row>
    <row r="152" spans="1:14">
      <c r="A152" s="112"/>
      <c r="B152" t="s">
        <v>14</v>
      </c>
      <c r="C152" s="4"/>
      <c r="D152" s="4"/>
      <c r="E152" s="4"/>
      <c r="F152" s="4"/>
      <c r="G152" s="4">
        <v>84</v>
      </c>
      <c r="H152" s="84"/>
      <c r="I152" s="85"/>
      <c r="J152" s="4"/>
      <c r="K152" s="86"/>
      <c r="N152" s="3"/>
    </row>
    <row r="153" spans="1:14">
      <c r="A153" s="111" t="s">
        <v>213</v>
      </c>
      <c r="B153" s="1"/>
      <c r="C153" s="49"/>
      <c r="D153" s="49"/>
      <c r="E153" s="49"/>
      <c r="F153" s="49"/>
      <c r="G153" s="49">
        <v>4459</v>
      </c>
      <c r="H153" s="87"/>
      <c r="I153" s="88"/>
      <c r="J153" s="7"/>
      <c r="K153" s="89"/>
      <c r="N153" s="3"/>
    </row>
    <row r="154" spans="1:14">
      <c r="A154" s="112"/>
      <c r="C154" s="4"/>
      <c r="D154" s="4"/>
      <c r="E154" s="4"/>
      <c r="F154" s="4"/>
      <c r="G154" s="4"/>
      <c r="H154" s="84"/>
      <c r="I154" s="120"/>
      <c r="J154" s="52"/>
      <c r="K154" s="121"/>
      <c r="N154" s="3"/>
    </row>
    <row r="155" spans="1:14">
      <c r="A155" s="101"/>
      <c r="B155" t="s">
        <v>24</v>
      </c>
      <c r="C155" s="4"/>
      <c r="D155" s="4"/>
      <c r="E155" s="4"/>
      <c r="F155" s="4"/>
      <c r="G155" s="4">
        <v>401.95</v>
      </c>
      <c r="H155" s="84"/>
      <c r="I155" s="85"/>
      <c r="J155" s="4"/>
      <c r="K155" s="86"/>
      <c r="N155" s="3"/>
    </row>
    <row r="156" spans="1:14">
      <c r="A156" s="101"/>
      <c r="B156" t="s">
        <v>28</v>
      </c>
      <c r="C156" s="4"/>
      <c r="D156" s="4"/>
      <c r="E156" s="4"/>
      <c r="F156" s="4"/>
      <c r="G156" s="4">
        <v>845.22235000000001</v>
      </c>
      <c r="H156" s="84"/>
      <c r="I156" s="85"/>
      <c r="J156" s="4"/>
      <c r="K156" s="86"/>
      <c r="N156" s="3"/>
    </row>
    <row r="157" spans="1:14">
      <c r="A157" s="101"/>
      <c r="B157" t="s">
        <v>29</v>
      </c>
      <c r="C157" s="4"/>
      <c r="D157" s="4"/>
      <c r="E157" s="4"/>
      <c r="F157" s="4"/>
      <c r="G157" s="4">
        <v>256.83171750000002</v>
      </c>
      <c r="H157" s="84"/>
      <c r="I157" s="85"/>
      <c r="J157" s="4"/>
      <c r="K157" s="86"/>
      <c r="N157" s="3"/>
    </row>
    <row r="158" spans="1:14">
      <c r="A158" s="101"/>
      <c r="B158" t="s">
        <v>39</v>
      </c>
      <c r="C158" s="4"/>
      <c r="D158" s="22"/>
      <c r="E158" s="22"/>
      <c r="F158" s="22"/>
      <c r="G158" s="22">
        <v>0</v>
      </c>
      <c r="H158" s="84"/>
      <c r="I158" s="85"/>
      <c r="J158" s="4"/>
      <c r="K158" s="86"/>
      <c r="N158" s="3"/>
    </row>
    <row r="159" spans="1:14">
      <c r="A159" s="101"/>
      <c r="B159" t="s">
        <v>43</v>
      </c>
      <c r="C159" s="4"/>
      <c r="D159" s="4"/>
      <c r="E159" s="4"/>
      <c r="F159" s="4"/>
      <c r="G159" s="4">
        <v>98.2</v>
      </c>
      <c r="H159" s="84"/>
      <c r="I159" s="85"/>
      <c r="J159" s="4"/>
      <c r="K159" s="86"/>
      <c r="N159" s="3"/>
    </row>
    <row r="160" spans="1:14">
      <c r="A160" s="101"/>
      <c r="B160" t="s">
        <v>49</v>
      </c>
      <c r="C160" s="39"/>
      <c r="D160" s="39"/>
      <c r="E160" s="39"/>
      <c r="F160" s="39"/>
      <c r="G160" s="39">
        <v>94.142600000000016</v>
      </c>
      <c r="H160" s="85"/>
      <c r="I160" s="85"/>
      <c r="J160" s="4"/>
      <c r="K160" s="86"/>
      <c r="N160" s="3"/>
    </row>
    <row r="161" spans="1:14">
      <c r="A161" s="101"/>
      <c r="B161" t="s">
        <v>52</v>
      </c>
      <c r="C161" s="39"/>
      <c r="D161" s="39"/>
      <c r="E161" s="39"/>
      <c r="F161" s="39"/>
      <c r="G161" s="39">
        <v>0</v>
      </c>
      <c r="H161" s="85"/>
      <c r="I161" s="85"/>
      <c r="J161" s="4"/>
      <c r="K161" s="86"/>
      <c r="N161" s="3"/>
    </row>
    <row r="162" spans="1:14">
      <c r="A162" s="101"/>
      <c r="B162" t="s">
        <v>54</v>
      </c>
      <c r="C162" s="4"/>
      <c r="D162" s="4"/>
      <c r="E162" s="4"/>
      <c r="F162" s="4"/>
      <c r="G162" s="4">
        <v>785.8</v>
      </c>
      <c r="H162" s="84"/>
      <c r="I162" s="85"/>
      <c r="J162" s="4"/>
      <c r="K162" s="86"/>
      <c r="N162" s="3"/>
    </row>
    <row r="163" spans="1:14">
      <c r="A163" s="101"/>
      <c r="B163" t="s">
        <v>58</v>
      </c>
      <c r="C163" s="39"/>
      <c r="D163" s="39"/>
      <c r="E163" s="39"/>
      <c r="F163" s="39"/>
      <c r="G163" s="39">
        <v>0</v>
      </c>
      <c r="H163" s="85"/>
      <c r="I163" s="85"/>
      <c r="J163" s="4"/>
      <c r="K163" s="86"/>
      <c r="N163" s="3"/>
    </row>
    <row r="164" spans="1:14">
      <c r="A164" s="101"/>
      <c r="B164" t="s">
        <v>61</v>
      </c>
      <c r="C164" s="39"/>
      <c r="D164" s="39"/>
      <c r="E164" s="39"/>
      <c r="F164" s="39"/>
      <c r="G164" s="39">
        <v>562</v>
      </c>
      <c r="H164" s="85"/>
      <c r="I164" s="85"/>
      <c r="J164" s="4"/>
      <c r="K164" s="86"/>
      <c r="N164" s="3"/>
    </row>
    <row r="165" spans="1:14">
      <c r="A165" s="101"/>
      <c r="B165" t="s">
        <v>214</v>
      </c>
      <c r="C165" s="39"/>
      <c r="D165" s="39"/>
      <c r="E165" s="39"/>
      <c r="F165" s="39"/>
      <c r="G165" s="39">
        <v>245.2</v>
      </c>
      <c r="H165" s="85"/>
      <c r="I165" s="85"/>
      <c r="J165" s="4"/>
      <c r="K165" s="86"/>
      <c r="N165" s="3"/>
    </row>
    <row r="166" spans="1:14">
      <c r="A166" s="101"/>
      <c r="B166" t="s">
        <v>78</v>
      </c>
      <c r="C166" s="4"/>
      <c r="D166" s="4"/>
      <c r="E166" s="4"/>
      <c r="F166" s="4"/>
      <c r="G166" s="4">
        <v>225.5625</v>
      </c>
      <c r="H166" s="84"/>
      <c r="I166" s="85"/>
      <c r="J166" s="4"/>
      <c r="K166" s="86"/>
      <c r="N166" s="3"/>
    </row>
    <row r="167" spans="1:14">
      <c r="A167" s="111" t="s">
        <v>215</v>
      </c>
      <c r="B167" s="1"/>
      <c r="C167" s="49"/>
      <c r="D167" s="49"/>
      <c r="E167" s="49"/>
      <c r="F167" s="49"/>
      <c r="G167" s="49">
        <v>3514.9091675</v>
      </c>
      <c r="H167" s="87"/>
      <c r="I167" s="88"/>
      <c r="J167" s="7"/>
      <c r="K167" s="89"/>
      <c r="N167" s="3"/>
    </row>
    <row r="168" spans="1:14">
      <c r="A168" s="114"/>
      <c r="B168" s="51"/>
      <c r="C168" s="52"/>
      <c r="D168" s="52"/>
      <c r="E168" s="52"/>
      <c r="F168" s="52"/>
      <c r="G168" s="52"/>
      <c r="H168" s="84"/>
      <c r="I168" s="85"/>
      <c r="J168"/>
      <c r="K168" s="86"/>
      <c r="N168" s="3"/>
    </row>
    <row r="169" spans="1:14">
      <c r="A169" s="112" t="s">
        <v>216</v>
      </c>
      <c r="C169" s="53"/>
      <c r="D169" s="53"/>
      <c r="E169" s="53"/>
      <c r="F169" s="53"/>
      <c r="G169" s="53">
        <v>944.09083250000003</v>
      </c>
      <c r="H169" s="84"/>
      <c r="I169" s="85"/>
      <c r="J169" s="4"/>
      <c r="K169" s="86"/>
      <c r="N169" s="3"/>
    </row>
    <row r="170" spans="1:14">
      <c r="A170" s="112" t="s">
        <v>391</v>
      </c>
      <c r="C170" s="53"/>
      <c r="D170" s="53"/>
      <c r="E170" s="53"/>
      <c r="F170" s="53"/>
      <c r="G170" s="53">
        <v>1004.2597621428571</v>
      </c>
      <c r="H170" s="84"/>
      <c r="I170" s="85"/>
      <c r="J170" s="4"/>
      <c r="K170" s="86"/>
      <c r="N170" s="3"/>
    </row>
    <row r="171" spans="1:14" ht="15.75" thickBot="1">
      <c r="A171" s="113" t="s">
        <v>218</v>
      </c>
      <c r="B171" s="91"/>
      <c r="C171" s="92"/>
      <c r="D171" s="92"/>
      <c r="E171" s="92"/>
      <c r="F171" s="92"/>
      <c r="G171" s="92">
        <v>0.78827296871495856</v>
      </c>
      <c r="H171" s="94"/>
      <c r="I171" s="95"/>
      <c r="J171" s="91"/>
      <c r="K171" s="96"/>
      <c r="N171" s="3"/>
    </row>
    <row r="172" spans="1:14">
      <c r="D172" s="4"/>
      <c r="H172" s="25"/>
      <c r="I172" s="48"/>
      <c r="J172"/>
      <c r="K172" s="34"/>
      <c r="N172" s="3"/>
    </row>
    <row r="173" spans="1:14">
      <c r="D173" s="4"/>
      <c r="H173" s="25"/>
      <c r="I173" s="48"/>
      <c r="J173"/>
      <c r="K173" s="34"/>
      <c r="N173" s="3"/>
    </row>
    <row r="174" spans="1:14" ht="21.75" thickBot="1">
      <c r="A174" s="31" t="s">
        <v>392</v>
      </c>
      <c r="G174" s="193" t="s">
        <v>332</v>
      </c>
      <c r="H174"/>
      <c r="I174" s="38"/>
      <c r="J174" s="30"/>
      <c r="K174" s="43"/>
      <c r="N174" s="3"/>
    </row>
    <row r="175" spans="1:14">
      <c r="A175" s="100"/>
      <c r="B175" s="79"/>
      <c r="C175" s="80"/>
      <c r="D175" s="80"/>
      <c r="E175" s="80"/>
      <c r="F175" s="80"/>
      <c r="G175" s="81" t="s">
        <v>322</v>
      </c>
      <c r="H175" s="82"/>
      <c r="I175" s="82"/>
      <c r="J175" s="279"/>
      <c r="K175" s="280"/>
      <c r="N175" s="3"/>
    </row>
    <row r="176" spans="1:14">
      <c r="A176" s="112"/>
      <c r="B176" t="s">
        <v>6</v>
      </c>
      <c r="C176" s="61"/>
      <c r="D176" s="61"/>
      <c r="E176" s="61"/>
      <c r="F176" s="61"/>
      <c r="G176" s="201">
        <v>1800</v>
      </c>
      <c r="H176" s="84"/>
      <c r="I176" s="85"/>
      <c r="J176" s="47"/>
      <c r="K176" s="86"/>
      <c r="N176" s="3"/>
    </row>
    <row r="177" spans="1:14">
      <c r="A177" s="112"/>
      <c r="B177" t="s">
        <v>302</v>
      </c>
      <c r="C177" s="4"/>
      <c r="D177" s="4"/>
      <c r="E177" s="4"/>
      <c r="F177" s="4"/>
      <c r="G177" s="5">
        <v>3.3</v>
      </c>
      <c r="H177" s="84"/>
      <c r="I177" s="85"/>
      <c r="J177" s="47"/>
      <c r="K177" s="86"/>
      <c r="N177" s="3"/>
    </row>
    <row r="178" spans="1:14">
      <c r="A178" s="111" t="s">
        <v>213</v>
      </c>
      <c r="B178" s="1"/>
      <c r="C178" s="49"/>
      <c r="D178" s="49"/>
      <c r="E178" s="49"/>
      <c r="F178" s="49"/>
      <c r="G178" s="49">
        <v>5940</v>
      </c>
      <c r="H178" s="87"/>
      <c r="I178" s="88"/>
      <c r="J178" s="7"/>
      <c r="K178" s="89"/>
      <c r="N178" s="3"/>
    </row>
    <row r="179" spans="1:14">
      <c r="A179" s="112"/>
      <c r="C179" s="4"/>
      <c r="D179" s="4"/>
      <c r="E179" s="4"/>
      <c r="F179" s="4"/>
      <c r="G179" s="4"/>
      <c r="H179" s="84"/>
      <c r="I179" s="120"/>
      <c r="J179" s="52"/>
      <c r="K179" s="121"/>
      <c r="N179" s="3"/>
    </row>
    <row r="180" spans="1:14">
      <c r="A180" s="101"/>
      <c r="B180" t="s">
        <v>24</v>
      </c>
      <c r="C180" s="4"/>
      <c r="D180" s="4"/>
      <c r="E180" s="4"/>
      <c r="F180" s="4"/>
      <c r="G180" s="4">
        <v>0</v>
      </c>
      <c r="H180" s="84"/>
      <c r="I180" s="85"/>
      <c r="J180" s="4"/>
      <c r="K180" s="86"/>
      <c r="N180" s="3"/>
    </row>
    <row r="181" spans="1:14">
      <c r="A181" s="101"/>
      <c r="B181" t="s">
        <v>28</v>
      </c>
      <c r="C181" s="4"/>
      <c r="D181" s="4"/>
      <c r="E181" s="4"/>
      <c r="F181" s="4"/>
      <c r="G181" s="4">
        <v>790.22235000000001</v>
      </c>
      <c r="H181" s="84"/>
      <c r="I181" s="85"/>
      <c r="J181" s="4"/>
      <c r="K181" s="86"/>
      <c r="N181" s="3"/>
    </row>
    <row r="182" spans="1:14">
      <c r="A182" s="101"/>
      <c r="B182" t="s">
        <v>29</v>
      </c>
      <c r="C182" s="4"/>
      <c r="D182" s="4"/>
      <c r="E182" s="4"/>
      <c r="F182" s="4"/>
      <c r="G182" s="4">
        <v>254.92456808035715</v>
      </c>
      <c r="H182" s="84"/>
      <c r="I182" s="85"/>
      <c r="J182" s="4"/>
      <c r="K182" s="86"/>
      <c r="N182" s="3"/>
    </row>
    <row r="183" spans="1:14">
      <c r="A183" s="101"/>
      <c r="B183" t="s">
        <v>39</v>
      </c>
      <c r="C183" s="4"/>
      <c r="D183" s="22"/>
      <c r="E183" s="22"/>
      <c r="F183" s="22"/>
      <c r="G183" s="22">
        <v>82.407240000000002</v>
      </c>
      <c r="H183" s="84"/>
      <c r="I183" s="85"/>
      <c r="J183" s="4"/>
      <c r="K183" s="86"/>
      <c r="N183" s="3"/>
    </row>
    <row r="184" spans="1:14">
      <c r="A184" s="101"/>
      <c r="B184" t="s">
        <v>43</v>
      </c>
      <c r="C184" s="4"/>
      <c r="D184" s="4"/>
      <c r="E184" s="4"/>
      <c r="F184" s="4"/>
      <c r="G184" s="4">
        <v>534.49519999999995</v>
      </c>
      <c r="H184" s="84"/>
      <c r="I184" s="85"/>
      <c r="J184" s="4"/>
      <c r="K184" s="86"/>
      <c r="N184" s="3"/>
    </row>
    <row r="185" spans="1:14">
      <c r="A185" s="101"/>
      <c r="B185" t="s">
        <v>49</v>
      </c>
      <c r="C185" s="39"/>
      <c r="D185" s="39"/>
      <c r="E185" s="39"/>
      <c r="F185" s="39"/>
      <c r="G185" s="39">
        <v>258.92939999999999</v>
      </c>
      <c r="H185" s="85"/>
      <c r="I185" s="85"/>
      <c r="J185" s="4"/>
      <c r="K185" s="86"/>
      <c r="N185" s="3"/>
    </row>
    <row r="186" spans="1:14">
      <c r="A186" s="101"/>
      <c r="B186" t="s">
        <v>52</v>
      </c>
      <c r="C186" s="39"/>
      <c r="D186" s="39"/>
      <c r="E186" s="39"/>
      <c r="F186" s="39"/>
      <c r="G186" s="39">
        <v>19.871500000000005</v>
      </c>
      <c r="H186" s="85"/>
      <c r="I186" s="85"/>
      <c r="J186" s="4"/>
      <c r="K186" s="86"/>
      <c r="N186" s="3"/>
    </row>
    <row r="187" spans="1:14">
      <c r="A187" s="101"/>
      <c r="B187" t="s">
        <v>54</v>
      </c>
      <c r="C187" s="4"/>
      <c r="D187" s="4"/>
      <c r="E187" s="4"/>
      <c r="F187" s="4"/>
      <c r="G187" s="4">
        <v>632.5</v>
      </c>
      <c r="H187" s="84"/>
      <c r="I187" s="85"/>
      <c r="J187" s="4"/>
      <c r="K187" s="86"/>
      <c r="N187" s="3"/>
    </row>
    <row r="188" spans="1:14">
      <c r="A188" s="101"/>
      <c r="B188" t="s">
        <v>58</v>
      </c>
      <c r="C188" s="39"/>
      <c r="D188" s="39"/>
      <c r="E188" s="39"/>
      <c r="F188" s="39"/>
      <c r="G188" s="39">
        <v>0</v>
      </c>
      <c r="H188" s="85"/>
      <c r="I188" s="85"/>
      <c r="J188" s="4"/>
      <c r="K188" s="86"/>
      <c r="N188" s="3"/>
    </row>
    <row r="189" spans="1:14">
      <c r="A189" s="101"/>
      <c r="B189" t="s">
        <v>61</v>
      </c>
      <c r="C189" s="39"/>
      <c r="D189" s="39"/>
      <c r="E189" s="39"/>
      <c r="F189" s="39"/>
      <c r="G189" s="39">
        <v>778.16806999999994</v>
      </c>
      <c r="H189" s="85"/>
      <c r="I189" s="85"/>
      <c r="J189" s="4"/>
      <c r="K189" s="86"/>
      <c r="N189" s="3"/>
    </row>
    <row r="190" spans="1:14">
      <c r="A190" s="101"/>
      <c r="B190" t="s">
        <v>214</v>
      </c>
      <c r="C190" s="39"/>
      <c r="D190" s="39"/>
      <c r="E190" s="39"/>
      <c r="F190" s="39"/>
      <c r="G190" s="39">
        <v>937.92499999999995</v>
      </c>
      <c r="H190" s="85"/>
      <c r="I190" s="85"/>
      <c r="J190" s="4"/>
      <c r="K190" s="86"/>
      <c r="N190" s="3"/>
    </row>
    <row r="191" spans="1:14">
      <c r="A191" s="101"/>
      <c r="B191" t="s">
        <v>78</v>
      </c>
      <c r="C191" s="4"/>
      <c r="D191" s="4"/>
      <c r="E191" s="4"/>
      <c r="F191" s="4"/>
      <c r="G191" s="4">
        <v>148.43</v>
      </c>
      <c r="H191" s="84"/>
      <c r="I191" s="85"/>
      <c r="J191" s="4"/>
      <c r="K191" s="86"/>
      <c r="N191" s="3"/>
    </row>
    <row r="192" spans="1:14">
      <c r="A192" s="111" t="s">
        <v>215</v>
      </c>
      <c r="B192" s="1"/>
      <c r="C192" s="49"/>
      <c r="D192" s="49"/>
      <c r="E192" s="49"/>
      <c r="F192" s="49"/>
      <c r="G192" s="49">
        <v>4437.8733280803572</v>
      </c>
      <c r="H192" s="87"/>
      <c r="I192" s="88"/>
      <c r="J192" s="7"/>
      <c r="K192" s="89"/>
      <c r="N192" s="3"/>
    </row>
    <row r="193" spans="1:14">
      <c r="A193" s="114"/>
      <c r="B193" s="51"/>
      <c r="C193" s="52"/>
      <c r="D193" s="52"/>
      <c r="E193" s="52"/>
      <c r="F193" s="52"/>
      <c r="G193" s="52"/>
      <c r="H193" s="84"/>
      <c r="I193" s="85"/>
      <c r="J193"/>
      <c r="K193" s="86"/>
      <c r="N193" s="3"/>
    </row>
    <row r="194" spans="1:14">
      <c r="A194" s="112" t="s">
        <v>216</v>
      </c>
      <c r="C194" s="53"/>
      <c r="D194" s="53"/>
      <c r="E194" s="53"/>
      <c r="F194" s="53"/>
      <c r="G194" s="53">
        <v>1502.1266719196428</v>
      </c>
      <c r="H194" s="84"/>
      <c r="I194" s="85"/>
      <c r="J194" s="4"/>
      <c r="K194" s="86"/>
      <c r="N194" s="3"/>
    </row>
    <row r="195" spans="1:14">
      <c r="A195" s="112" t="s">
        <v>405</v>
      </c>
      <c r="C195" s="53"/>
      <c r="D195" s="53"/>
      <c r="E195" s="53"/>
      <c r="F195" s="53"/>
      <c r="G195" s="56">
        <v>2.4654851822668653</v>
      </c>
      <c r="H195" s="84"/>
      <c r="I195" s="85"/>
      <c r="J195" s="4"/>
      <c r="K195" s="86"/>
      <c r="N195" s="3"/>
    </row>
    <row r="196" spans="1:14" ht="15.75" thickBot="1">
      <c r="A196" s="113" t="s">
        <v>218</v>
      </c>
      <c r="B196" s="91"/>
      <c r="C196" s="92"/>
      <c r="D196" s="92"/>
      <c r="E196" s="92"/>
      <c r="F196" s="92"/>
      <c r="G196" s="92">
        <v>0.74711672189904998</v>
      </c>
      <c r="H196" s="94"/>
      <c r="I196" s="95"/>
      <c r="J196" s="91"/>
      <c r="K196" s="96"/>
      <c r="N196" s="3"/>
    </row>
    <row r="197" spans="1:14">
      <c r="D197" s="4"/>
      <c r="H197" s="25"/>
      <c r="I197" s="48"/>
      <c r="J197"/>
      <c r="K197" s="34"/>
      <c r="N197" s="3"/>
    </row>
    <row r="198" spans="1:14">
      <c r="D198" s="4"/>
      <c r="H198" s="25"/>
      <c r="I198" s="48"/>
      <c r="J198"/>
      <c r="K198" s="34"/>
      <c r="N198" s="3"/>
    </row>
    <row r="199" spans="1:14" ht="21.75" thickBot="1">
      <c r="A199" s="31" t="s">
        <v>398</v>
      </c>
      <c r="G199" s="193" t="s">
        <v>332</v>
      </c>
      <c r="H199"/>
      <c r="I199" s="38"/>
      <c r="J199" s="30"/>
      <c r="K199" s="43"/>
      <c r="N199" s="3"/>
    </row>
    <row r="200" spans="1:14">
      <c r="A200" s="100"/>
      <c r="B200" s="79"/>
      <c r="C200" s="80"/>
      <c r="D200" s="80"/>
      <c r="E200" s="80"/>
      <c r="F200" s="80"/>
      <c r="G200" s="81" t="s">
        <v>322</v>
      </c>
      <c r="H200" s="82"/>
      <c r="I200" s="82"/>
      <c r="J200" s="279"/>
      <c r="K200" s="280"/>
      <c r="N200" s="3"/>
    </row>
    <row r="201" spans="1:14">
      <c r="A201" s="112"/>
      <c r="B201" t="s">
        <v>6</v>
      </c>
      <c r="C201" s="61"/>
      <c r="D201" s="61"/>
      <c r="E201" s="61"/>
      <c r="F201" s="61"/>
      <c r="G201" s="115">
        <v>5.25</v>
      </c>
      <c r="H201" s="84"/>
      <c r="I201" s="85"/>
      <c r="J201" s="47"/>
      <c r="K201" s="86"/>
      <c r="N201" s="3"/>
    </row>
    <row r="202" spans="1:14">
      <c r="A202" s="112"/>
      <c r="B202" t="s">
        <v>302</v>
      </c>
      <c r="C202" s="4"/>
      <c r="D202" s="4"/>
      <c r="E202" s="4"/>
      <c r="F202" s="4"/>
      <c r="G202" s="4">
        <v>900</v>
      </c>
      <c r="H202" s="84"/>
      <c r="I202" s="85"/>
      <c r="J202" s="47"/>
      <c r="K202" s="86"/>
      <c r="N202" s="3"/>
    </row>
    <row r="203" spans="1:14">
      <c r="A203" s="111" t="s">
        <v>213</v>
      </c>
      <c r="B203" s="1"/>
      <c r="C203" s="49"/>
      <c r="D203" s="49"/>
      <c r="E203" s="49"/>
      <c r="F203" s="49"/>
      <c r="G203" s="49">
        <v>4725</v>
      </c>
      <c r="H203" s="87"/>
      <c r="I203" s="88"/>
      <c r="J203" s="7"/>
      <c r="K203" s="89"/>
      <c r="N203" s="3"/>
    </row>
    <row r="204" spans="1:14">
      <c r="A204" s="112"/>
      <c r="C204" s="4"/>
      <c r="D204" s="4"/>
      <c r="E204" s="4"/>
      <c r="F204" s="4"/>
      <c r="G204" s="4"/>
      <c r="H204" s="84"/>
      <c r="I204" s="120"/>
      <c r="J204" s="52"/>
      <c r="K204" s="121"/>
      <c r="N204" s="3"/>
    </row>
    <row r="205" spans="1:14">
      <c r="A205" s="101"/>
      <c r="B205" t="s">
        <v>24</v>
      </c>
      <c r="C205" s="4"/>
      <c r="D205" s="4"/>
      <c r="E205" s="4"/>
      <c r="F205" s="4"/>
      <c r="G205" s="4">
        <v>123.2</v>
      </c>
      <c r="H205" s="84"/>
      <c r="I205" s="85"/>
      <c r="J205" s="4"/>
      <c r="K205" s="86"/>
      <c r="N205" s="3"/>
    </row>
    <row r="206" spans="1:14">
      <c r="A206" s="101"/>
      <c r="B206" t="s">
        <v>28</v>
      </c>
      <c r="C206" s="4"/>
      <c r="D206" s="4"/>
      <c r="E206" s="4"/>
      <c r="F206" s="4"/>
      <c r="G206" s="4">
        <v>790.22235000000001</v>
      </c>
      <c r="H206" s="84"/>
      <c r="I206" s="85"/>
      <c r="J206" s="4"/>
      <c r="K206" s="86"/>
      <c r="N206" s="3"/>
    </row>
    <row r="207" spans="1:14">
      <c r="A207" s="101"/>
      <c r="B207" t="s">
        <v>29</v>
      </c>
      <c r="C207" s="4"/>
      <c r="D207" s="4"/>
      <c r="E207" s="4"/>
      <c r="F207" s="4"/>
      <c r="G207" s="4">
        <v>361.21735331249999</v>
      </c>
      <c r="H207" s="84"/>
      <c r="I207" s="85"/>
      <c r="J207" s="4"/>
      <c r="K207" s="86"/>
      <c r="N207" s="3"/>
    </row>
    <row r="208" spans="1:14">
      <c r="A208" s="101"/>
      <c r="B208" t="s">
        <v>39</v>
      </c>
      <c r="C208" s="4"/>
      <c r="D208" s="22"/>
      <c r="E208" s="22"/>
      <c r="F208" s="22"/>
      <c r="G208" s="22">
        <v>153.51855</v>
      </c>
      <c r="H208" s="84"/>
      <c r="I208" s="85"/>
      <c r="J208" s="4"/>
      <c r="K208" s="86"/>
      <c r="N208" s="3"/>
    </row>
    <row r="209" spans="1:14">
      <c r="A209" s="101"/>
      <c r="B209" t="s">
        <v>43</v>
      </c>
      <c r="C209" s="4"/>
      <c r="D209" s="4"/>
      <c r="E209" s="4"/>
      <c r="F209" s="4"/>
      <c r="G209" s="4">
        <v>1026.0069800000001</v>
      </c>
      <c r="H209" s="84"/>
      <c r="I209" s="85"/>
      <c r="J209" s="4"/>
      <c r="K209" s="86"/>
      <c r="N209" s="3"/>
    </row>
    <row r="210" spans="1:14">
      <c r="A210" s="101"/>
      <c r="B210" t="s">
        <v>49</v>
      </c>
      <c r="C210" s="39"/>
      <c r="D210" s="39"/>
      <c r="E210" s="39"/>
      <c r="F210" s="39"/>
      <c r="G210" s="39">
        <v>183.97540000000001</v>
      </c>
      <c r="H210" s="85"/>
      <c r="I210" s="85"/>
      <c r="J210" s="4"/>
      <c r="K210" s="86"/>
      <c r="N210" s="3"/>
    </row>
    <row r="211" spans="1:14">
      <c r="A211" s="101"/>
      <c r="B211" t="s">
        <v>52</v>
      </c>
      <c r="C211" s="39"/>
      <c r="D211" s="39"/>
      <c r="E211" s="39"/>
      <c r="F211" s="39"/>
      <c r="G211" s="39">
        <v>0</v>
      </c>
      <c r="H211" s="85"/>
      <c r="I211" s="85"/>
      <c r="J211" s="4"/>
      <c r="K211" s="86"/>
      <c r="N211" s="3"/>
    </row>
    <row r="212" spans="1:14">
      <c r="A212" s="101"/>
      <c r="B212" t="s">
        <v>54</v>
      </c>
      <c r="C212" s="4"/>
      <c r="D212" s="4"/>
      <c r="E212" s="4"/>
      <c r="F212" s="4"/>
      <c r="G212" s="4">
        <v>438</v>
      </c>
      <c r="H212" s="84"/>
      <c r="I212" s="85"/>
      <c r="J212" s="4"/>
      <c r="K212" s="86"/>
      <c r="N212" s="3"/>
    </row>
    <row r="213" spans="1:14">
      <c r="A213" s="101"/>
      <c r="B213" t="s">
        <v>58</v>
      </c>
      <c r="C213" s="39"/>
      <c r="D213" s="39"/>
      <c r="E213" s="39"/>
      <c r="F213" s="39"/>
      <c r="G213" s="39">
        <v>0</v>
      </c>
      <c r="H213" s="85"/>
      <c r="I213" s="85"/>
      <c r="J213" s="4"/>
      <c r="K213" s="86"/>
      <c r="N213" s="3"/>
    </row>
    <row r="214" spans="1:14">
      <c r="A214" s="101"/>
      <c r="B214" t="s">
        <v>61</v>
      </c>
      <c r="C214" s="39"/>
      <c r="D214" s="39"/>
      <c r="E214" s="39"/>
      <c r="F214" s="39"/>
      <c r="G214" s="39">
        <v>791.26199999999994</v>
      </c>
      <c r="H214" s="85"/>
      <c r="I214" s="85"/>
      <c r="J214" s="4"/>
      <c r="K214" s="86"/>
      <c r="N214" s="3"/>
    </row>
    <row r="215" spans="1:14">
      <c r="A215" s="101"/>
      <c r="B215" t="s">
        <v>214</v>
      </c>
      <c r="C215" s="39"/>
      <c r="D215" s="39"/>
      <c r="E215" s="39"/>
      <c r="F215" s="39"/>
      <c r="G215" s="39">
        <v>321.82500000000005</v>
      </c>
      <c r="H215" s="85"/>
      <c r="I215" s="85"/>
      <c r="J215" s="4"/>
      <c r="K215" s="86"/>
      <c r="N215" s="3"/>
    </row>
    <row r="216" spans="1:14">
      <c r="A216" s="101"/>
      <c r="B216" t="s">
        <v>78</v>
      </c>
      <c r="C216" s="4"/>
      <c r="D216" s="4"/>
      <c r="E216" s="4"/>
      <c r="F216" s="4"/>
      <c r="G216" s="4">
        <v>44.887499999999996</v>
      </c>
      <c r="H216" s="84"/>
      <c r="I216" s="85"/>
      <c r="J216" s="4"/>
      <c r="K216" s="86"/>
      <c r="N216" s="3"/>
    </row>
    <row r="217" spans="1:14">
      <c r="A217" s="111" t="s">
        <v>215</v>
      </c>
      <c r="B217" s="1"/>
      <c r="C217" s="49"/>
      <c r="D217" s="49"/>
      <c r="E217" s="49"/>
      <c r="F217" s="49"/>
      <c r="G217" s="49">
        <v>4234.1151333124999</v>
      </c>
      <c r="H217" s="87"/>
      <c r="I217" s="88"/>
      <c r="J217" s="7"/>
      <c r="K217" s="89"/>
      <c r="N217" s="3"/>
    </row>
    <row r="218" spans="1:14">
      <c r="A218" s="114"/>
      <c r="B218" s="51"/>
      <c r="C218" s="52"/>
      <c r="D218" s="52"/>
      <c r="E218" s="52"/>
      <c r="F218" s="52"/>
      <c r="G218" s="52"/>
      <c r="H218" s="84"/>
      <c r="I218" s="85"/>
      <c r="J218"/>
      <c r="K218" s="86"/>
      <c r="N218" s="3"/>
    </row>
    <row r="219" spans="1:14">
      <c r="A219" s="112" t="s">
        <v>216</v>
      </c>
      <c r="C219" s="53"/>
      <c r="D219" s="53"/>
      <c r="E219" s="53"/>
      <c r="F219" s="53"/>
      <c r="G219" s="53">
        <v>490.88486668750011</v>
      </c>
      <c r="H219" s="84"/>
      <c r="I219" s="85"/>
      <c r="J219" s="4"/>
      <c r="K219" s="86"/>
      <c r="N219" s="3"/>
    </row>
    <row r="220" spans="1:14">
      <c r="A220" s="112" t="s">
        <v>391</v>
      </c>
      <c r="C220" s="53"/>
      <c r="D220" s="53"/>
      <c r="E220" s="53"/>
      <c r="F220" s="53"/>
      <c r="G220" s="53">
        <v>806.49812063095237</v>
      </c>
      <c r="H220" s="84"/>
      <c r="I220" s="85"/>
      <c r="J220" s="4"/>
      <c r="K220" s="86"/>
      <c r="N220" s="3"/>
    </row>
    <row r="221" spans="1:14" ht="15.75" thickBot="1">
      <c r="A221" s="113" t="s">
        <v>218</v>
      </c>
      <c r="B221" s="91"/>
      <c r="C221" s="92"/>
      <c r="D221" s="92"/>
      <c r="E221" s="92"/>
      <c r="F221" s="92"/>
      <c r="G221" s="92">
        <v>0.89610902292328043</v>
      </c>
      <c r="H221" s="94"/>
      <c r="I221" s="95"/>
      <c r="J221" s="91"/>
      <c r="K221" s="96"/>
      <c r="N221" s="3"/>
    </row>
    <row r="222" spans="1:14">
      <c r="D222" s="4"/>
      <c r="H222" s="25"/>
      <c r="I222" s="48"/>
      <c r="J222"/>
      <c r="K222" s="34"/>
      <c r="N222" s="3"/>
    </row>
    <row r="223" spans="1:14">
      <c r="D223" s="4"/>
      <c r="H223" s="25"/>
      <c r="I223" s="48"/>
      <c r="J223"/>
      <c r="K223" s="34"/>
      <c r="N223" s="3"/>
    </row>
    <row r="224" spans="1:14" ht="21.75" thickBot="1">
      <c r="A224" s="31" t="s">
        <v>397</v>
      </c>
      <c r="G224" s="193" t="s">
        <v>332</v>
      </c>
      <c r="H224"/>
      <c r="I224" s="38"/>
      <c r="J224" s="30"/>
      <c r="K224" s="43"/>
      <c r="N224" s="3"/>
    </row>
    <row r="225" spans="1:14">
      <c r="A225" s="100"/>
      <c r="B225" s="79"/>
      <c r="C225" s="80"/>
      <c r="D225" s="80"/>
      <c r="E225" s="80"/>
      <c r="F225" s="80"/>
      <c r="G225" s="81" t="s">
        <v>322</v>
      </c>
      <c r="H225" s="82"/>
      <c r="I225" s="82"/>
      <c r="J225" s="279"/>
      <c r="K225" s="280"/>
      <c r="N225" s="3"/>
    </row>
    <row r="226" spans="1:14">
      <c r="A226" s="112"/>
      <c r="B226" t="s">
        <v>6</v>
      </c>
      <c r="C226" s="61"/>
      <c r="D226" s="61"/>
      <c r="E226" s="61"/>
      <c r="F226" s="61"/>
      <c r="G226" s="202">
        <v>3.25</v>
      </c>
      <c r="H226" s="84"/>
      <c r="I226" s="85"/>
      <c r="J226" s="47"/>
      <c r="K226" s="86"/>
      <c r="N226" s="3"/>
    </row>
    <row r="227" spans="1:14">
      <c r="A227" s="112"/>
      <c r="B227" t="s">
        <v>302</v>
      </c>
      <c r="C227" s="4"/>
      <c r="D227" s="4"/>
      <c r="E227" s="4"/>
      <c r="F227" s="4"/>
      <c r="G227" s="4">
        <v>1150</v>
      </c>
      <c r="H227" s="84"/>
      <c r="I227" s="85"/>
      <c r="J227" s="47"/>
      <c r="K227" s="86"/>
      <c r="N227" s="3"/>
    </row>
    <row r="228" spans="1:14">
      <c r="A228" s="111" t="s">
        <v>213</v>
      </c>
      <c r="B228" s="1"/>
      <c r="C228" s="49"/>
      <c r="D228" s="49"/>
      <c r="E228" s="49"/>
      <c r="F228" s="49"/>
      <c r="G228" s="49">
        <v>3737.5</v>
      </c>
      <c r="H228" s="87"/>
      <c r="I228" s="88"/>
      <c r="J228" s="7"/>
      <c r="K228" s="89"/>
      <c r="N228" s="3"/>
    </row>
    <row r="229" spans="1:14">
      <c r="A229" s="112"/>
      <c r="C229" s="4"/>
      <c r="D229" s="4"/>
      <c r="E229" s="4"/>
      <c r="F229" s="4"/>
      <c r="G229" s="4"/>
      <c r="H229" s="84"/>
      <c r="I229" s="120"/>
      <c r="J229" s="52"/>
      <c r="K229" s="121"/>
      <c r="N229" s="3"/>
    </row>
    <row r="230" spans="1:14">
      <c r="A230" s="101"/>
      <c r="B230" t="s">
        <v>24</v>
      </c>
      <c r="C230" s="4"/>
      <c r="D230" s="4"/>
      <c r="E230" s="4"/>
      <c r="F230" s="4"/>
      <c r="G230" s="4">
        <v>55.7</v>
      </c>
      <c r="H230" s="84"/>
      <c r="I230" s="85"/>
      <c r="J230" s="4"/>
      <c r="K230" s="86"/>
      <c r="N230" s="3"/>
    </row>
    <row r="231" spans="1:14">
      <c r="A231" s="101"/>
      <c r="B231" t="s">
        <v>28</v>
      </c>
      <c r="C231" s="4"/>
      <c r="D231" s="4"/>
      <c r="E231" s="4"/>
      <c r="F231" s="4"/>
      <c r="G231" s="4">
        <v>883.22235000000001</v>
      </c>
      <c r="H231" s="84"/>
      <c r="I231" s="85"/>
      <c r="J231" s="4"/>
      <c r="K231" s="86"/>
      <c r="N231" s="3"/>
    </row>
    <row r="232" spans="1:14">
      <c r="A232" s="101"/>
      <c r="B232" t="s">
        <v>29</v>
      </c>
      <c r="C232" s="4"/>
      <c r="D232" s="4"/>
      <c r="E232" s="4"/>
      <c r="F232" s="4"/>
      <c r="G232" s="4">
        <v>291.98292857142854</v>
      </c>
      <c r="H232" s="84"/>
      <c r="I232" s="85"/>
      <c r="J232" s="4"/>
      <c r="K232" s="86"/>
      <c r="N232" s="3"/>
    </row>
    <row r="233" spans="1:14">
      <c r="A233" s="101"/>
      <c r="B233" t="s">
        <v>39</v>
      </c>
      <c r="C233" s="4"/>
      <c r="D233" s="22"/>
      <c r="E233" s="22"/>
      <c r="F233" s="22"/>
      <c r="G233" s="22">
        <v>0</v>
      </c>
      <c r="H233" s="84"/>
      <c r="I233" s="85"/>
      <c r="J233" s="4"/>
      <c r="K233" s="86"/>
      <c r="N233" s="3"/>
    </row>
    <row r="234" spans="1:14">
      <c r="A234" s="101"/>
      <c r="B234" t="s">
        <v>43</v>
      </c>
      <c r="C234" s="4"/>
      <c r="D234" s="4"/>
      <c r="E234" s="4"/>
      <c r="F234" s="4"/>
      <c r="G234" s="4">
        <v>473.88729999999998</v>
      </c>
      <c r="H234" s="84"/>
      <c r="I234" s="85"/>
      <c r="J234" s="4"/>
      <c r="K234" s="86"/>
      <c r="N234" s="3"/>
    </row>
    <row r="235" spans="1:14">
      <c r="A235" s="101"/>
      <c r="B235" t="s">
        <v>49</v>
      </c>
      <c r="C235" s="39"/>
      <c r="D235" s="39"/>
      <c r="E235" s="39"/>
      <c r="F235" s="39"/>
      <c r="G235" s="39">
        <v>149.88400000000001</v>
      </c>
      <c r="H235" s="85"/>
      <c r="I235" s="85"/>
      <c r="J235" s="4"/>
      <c r="K235" s="86"/>
      <c r="N235" s="3"/>
    </row>
    <row r="236" spans="1:14">
      <c r="A236" s="101"/>
      <c r="B236" t="s">
        <v>52</v>
      </c>
      <c r="C236" s="39"/>
      <c r="D236" s="39"/>
      <c r="E236" s="39"/>
      <c r="F236" s="39"/>
      <c r="G236" s="39">
        <v>0</v>
      </c>
      <c r="H236" s="85"/>
      <c r="I236" s="85"/>
      <c r="J236" s="4"/>
      <c r="K236" s="86"/>
      <c r="N236" s="3"/>
    </row>
    <row r="237" spans="1:14">
      <c r="A237" s="101"/>
      <c r="B237" t="s">
        <v>54</v>
      </c>
      <c r="C237" s="4"/>
      <c r="D237" s="4"/>
      <c r="E237" s="4"/>
      <c r="F237" s="4"/>
      <c r="G237" s="4">
        <v>438</v>
      </c>
      <c r="H237" s="84"/>
      <c r="I237" s="85"/>
      <c r="J237" s="4"/>
      <c r="K237" s="86"/>
      <c r="N237" s="3"/>
    </row>
    <row r="238" spans="1:14">
      <c r="A238" s="101"/>
      <c r="B238" t="s">
        <v>58</v>
      </c>
      <c r="C238" s="39"/>
      <c r="D238" s="39"/>
      <c r="E238" s="39"/>
      <c r="F238" s="39"/>
      <c r="G238" s="39">
        <v>438</v>
      </c>
      <c r="H238" s="85"/>
      <c r="I238" s="85"/>
      <c r="J238" s="4"/>
      <c r="K238" s="86"/>
      <c r="N238" s="3"/>
    </row>
    <row r="239" spans="1:14">
      <c r="A239" s="101"/>
      <c r="B239" t="s">
        <v>61</v>
      </c>
      <c r="C239" s="39"/>
      <c r="D239" s="39"/>
      <c r="E239" s="39"/>
      <c r="F239" s="39"/>
      <c r="G239" s="39">
        <v>834.66895499999998</v>
      </c>
      <c r="H239" s="85"/>
      <c r="I239" s="85"/>
      <c r="J239" s="4"/>
      <c r="K239" s="86"/>
      <c r="N239" s="3"/>
    </row>
    <row r="240" spans="1:14">
      <c r="A240" s="101"/>
      <c r="B240" t="s">
        <v>214</v>
      </c>
      <c r="C240" s="39"/>
      <c r="D240" s="39"/>
      <c r="E240" s="39"/>
      <c r="F240" s="39"/>
      <c r="G240" s="39">
        <v>199.22500000000002</v>
      </c>
      <c r="H240" s="85"/>
      <c r="I240" s="85"/>
      <c r="J240" s="4"/>
      <c r="K240" s="86"/>
      <c r="N240" s="3"/>
    </row>
    <row r="241" spans="1:50">
      <c r="A241" s="101"/>
      <c r="B241" t="s">
        <v>78</v>
      </c>
      <c r="C241" s="4"/>
      <c r="D241" s="4"/>
      <c r="E241" s="4"/>
      <c r="F241" s="4"/>
      <c r="G241" s="4">
        <v>35.506249999999994</v>
      </c>
      <c r="H241" s="84"/>
      <c r="I241" s="85"/>
      <c r="J241" s="4"/>
      <c r="K241" s="86"/>
      <c r="N241" s="3"/>
    </row>
    <row r="242" spans="1:50">
      <c r="A242" s="111" t="s">
        <v>215</v>
      </c>
      <c r="B242" s="1"/>
      <c r="C242" s="49"/>
      <c r="D242" s="49"/>
      <c r="E242" s="49"/>
      <c r="F242" s="49"/>
      <c r="G242" s="49">
        <v>3362.0767835714287</v>
      </c>
      <c r="H242" s="87"/>
      <c r="I242" s="88"/>
      <c r="J242" s="7"/>
      <c r="K242" s="89"/>
      <c r="N242" s="3"/>
    </row>
    <row r="243" spans="1:50">
      <c r="A243" s="114"/>
      <c r="B243" s="51"/>
      <c r="C243" s="52"/>
      <c r="D243" s="52"/>
      <c r="E243" s="52"/>
      <c r="F243" s="52"/>
      <c r="G243" s="52"/>
      <c r="H243" s="84"/>
      <c r="I243" s="85"/>
      <c r="J243"/>
      <c r="K243" s="86"/>
      <c r="N243" s="3"/>
    </row>
    <row r="244" spans="1:50">
      <c r="A244" s="112" t="s">
        <v>216</v>
      </c>
      <c r="C244" s="53"/>
      <c r="D244" s="53"/>
      <c r="E244" s="53"/>
      <c r="F244" s="53"/>
      <c r="G244" s="53">
        <v>375.42321642857132</v>
      </c>
      <c r="H244" s="84"/>
      <c r="I244" s="85"/>
      <c r="J244" s="4"/>
      <c r="K244" s="86"/>
      <c r="N244" s="3"/>
    </row>
    <row r="245" spans="1:50">
      <c r="A245" s="112" t="s">
        <v>391</v>
      </c>
      <c r="C245" s="53"/>
      <c r="D245" s="53"/>
      <c r="E245" s="53"/>
      <c r="F245" s="53"/>
      <c r="G245" s="53">
        <v>1034.4851641758241</v>
      </c>
      <c r="H245" s="84"/>
      <c r="I245" s="85"/>
      <c r="J245" s="4"/>
      <c r="K245" s="86"/>
      <c r="N245" s="3"/>
    </row>
    <row r="246" spans="1:50" ht="15.75" thickBot="1">
      <c r="A246" s="113" t="s">
        <v>218</v>
      </c>
      <c r="B246" s="91"/>
      <c r="C246" s="92"/>
      <c r="D246" s="92"/>
      <c r="E246" s="92"/>
      <c r="F246" s="92"/>
      <c r="G246" s="92">
        <v>0.89955231667462976</v>
      </c>
      <c r="H246" s="94"/>
      <c r="I246" s="95"/>
      <c r="J246" s="91"/>
      <c r="K246" s="96"/>
      <c r="N246" s="3"/>
    </row>
    <row r="247" spans="1:50">
      <c r="A247" s="29"/>
      <c r="C247" s="97"/>
      <c r="D247" s="97"/>
      <c r="E247" s="97"/>
      <c r="F247" s="97"/>
      <c r="G247" s="97"/>
      <c r="H247" s="54"/>
      <c r="I247" s="45"/>
      <c r="J247"/>
      <c r="K247" s="41"/>
      <c r="N247" s="3"/>
    </row>
    <row r="248" spans="1:50">
      <c r="D248" s="4"/>
      <c r="H248" s="25"/>
      <c r="I248" s="48"/>
      <c r="J248"/>
      <c r="K248" s="34"/>
      <c r="N248" s="3"/>
    </row>
    <row r="249" spans="1:50" ht="21.75" thickBot="1">
      <c r="A249" s="31" t="s">
        <v>222</v>
      </c>
      <c r="B249" s="31"/>
      <c r="C249" s="31"/>
      <c r="D249" s="31"/>
      <c r="E249" s="31"/>
      <c r="F249" s="31"/>
      <c r="G249" s="193" t="s">
        <v>332</v>
      </c>
      <c r="H249" s="37"/>
      <c r="I249" s="46"/>
      <c r="J249" s="31"/>
      <c r="K249" s="42"/>
      <c r="L249" s="31"/>
      <c r="M249" s="31"/>
      <c r="N249" s="3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</row>
    <row r="250" spans="1:50">
      <c r="A250" s="100"/>
      <c r="B250" s="79"/>
      <c r="C250" s="80" t="s">
        <v>210</v>
      </c>
      <c r="D250" s="80" t="s">
        <v>211</v>
      </c>
      <c r="E250" s="80" t="s">
        <v>286</v>
      </c>
      <c r="F250" s="80" t="s">
        <v>312</v>
      </c>
      <c r="G250" s="81" t="s">
        <v>322</v>
      </c>
      <c r="H250" s="82" t="s">
        <v>331</v>
      </c>
      <c r="I250" s="82" t="s">
        <v>325</v>
      </c>
      <c r="J250" s="279" t="s">
        <v>324</v>
      </c>
      <c r="K250" s="280"/>
      <c r="N250" s="3"/>
    </row>
    <row r="251" spans="1:50">
      <c r="A251" s="112"/>
      <c r="B251" t="s">
        <v>6</v>
      </c>
      <c r="C251" s="61">
        <v>20.5</v>
      </c>
      <c r="D251" s="61">
        <v>20.5</v>
      </c>
      <c r="E251" s="61">
        <v>18.5</v>
      </c>
      <c r="F251" s="61">
        <v>22.5</v>
      </c>
      <c r="G251" s="115">
        <v>22.5</v>
      </c>
      <c r="H251" s="84"/>
      <c r="I251" s="85">
        <v>0</v>
      </c>
      <c r="J251" s="47" t="s">
        <v>304</v>
      </c>
      <c r="K251" s="86"/>
      <c r="N251" s="3"/>
    </row>
    <row r="252" spans="1:50">
      <c r="A252" s="112"/>
      <c r="B252" t="s">
        <v>302</v>
      </c>
      <c r="C252" s="4">
        <v>250</v>
      </c>
      <c r="D252" s="4">
        <v>270</v>
      </c>
      <c r="E252" s="4">
        <v>270</v>
      </c>
      <c r="F252" s="4">
        <v>280</v>
      </c>
      <c r="G252" s="4">
        <v>300</v>
      </c>
      <c r="H252" s="84"/>
      <c r="I252" s="85">
        <v>7.1428571428571425E-2</v>
      </c>
      <c r="J252" s="4">
        <v>20</v>
      </c>
      <c r="K252" s="86">
        <v>20</v>
      </c>
      <c r="N252" s="3"/>
    </row>
    <row r="253" spans="1:50">
      <c r="A253" s="111" t="s">
        <v>213</v>
      </c>
      <c r="B253" s="1"/>
      <c r="C253" s="49">
        <v>5125</v>
      </c>
      <c r="D253" s="49">
        <v>5535</v>
      </c>
      <c r="E253" s="49">
        <v>4995</v>
      </c>
      <c r="F253" s="49">
        <v>6300</v>
      </c>
      <c r="G253" s="49">
        <v>6750</v>
      </c>
      <c r="H253" s="87"/>
      <c r="I253" s="88">
        <v>7.1428571428571425E-2</v>
      </c>
      <c r="J253" s="7">
        <v>450</v>
      </c>
      <c r="K253" s="89">
        <v>450</v>
      </c>
      <c r="N253" s="3"/>
    </row>
    <row r="254" spans="1:50">
      <c r="A254" s="112"/>
      <c r="C254" s="4"/>
      <c r="D254" s="4"/>
      <c r="E254" s="4"/>
      <c r="F254" s="4"/>
      <c r="G254" s="4"/>
      <c r="H254" s="84"/>
      <c r="I254" s="120"/>
      <c r="J254" s="52"/>
      <c r="K254" s="121"/>
      <c r="N254" s="3"/>
    </row>
    <row r="255" spans="1:50">
      <c r="A255" s="101"/>
      <c r="B255" t="s">
        <v>24</v>
      </c>
      <c r="C255" s="4">
        <v>631</v>
      </c>
      <c r="D255" s="4">
        <v>785</v>
      </c>
      <c r="E255" s="4">
        <v>902.2</v>
      </c>
      <c r="F255" s="4">
        <v>902.2</v>
      </c>
      <c r="G255" s="4">
        <v>902.2</v>
      </c>
      <c r="H255" s="84"/>
      <c r="I255" s="85">
        <v>0</v>
      </c>
      <c r="J255" s="4">
        <v>0</v>
      </c>
      <c r="K255" s="86">
        <v>0</v>
      </c>
      <c r="N255" s="3"/>
    </row>
    <row r="256" spans="1:50">
      <c r="A256" s="101"/>
      <c r="B256" t="s">
        <v>28</v>
      </c>
      <c r="C256" s="4">
        <v>818</v>
      </c>
      <c r="D256" s="4">
        <v>892</v>
      </c>
      <c r="E256" s="4">
        <v>834.23080000000004</v>
      </c>
      <c r="F256" s="4">
        <v>835.5</v>
      </c>
      <c r="G256" s="4">
        <v>832.22235000000001</v>
      </c>
      <c r="H256" s="84"/>
      <c r="I256" s="85">
        <v>-3.9229802513464918E-3</v>
      </c>
      <c r="J256" s="4">
        <v>3.2776499999999942</v>
      </c>
      <c r="K256" s="86">
        <v>3.2776499999999942</v>
      </c>
      <c r="N256" s="3"/>
    </row>
    <row r="257" spans="1:14">
      <c r="A257" s="101"/>
      <c r="B257" t="s">
        <v>29</v>
      </c>
      <c r="C257" s="4">
        <v>357</v>
      </c>
      <c r="D257" s="4">
        <v>398</v>
      </c>
      <c r="E257" s="4">
        <v>370.46631500000001</v>
      </c>
      <c r="F257" s="4">
        <v>345.86</v>
      </c>
      <c r="G257" s="4">
        <v>400.01554687500004</v>
      </c>
      <c r="H257" s="84"/>
      <c r="I257" s="85">
        <v>0.15658227859538548</v>
      </c>
      <c r="J257" s="4">
        <v>-54.155546875000027</v>
      </c>
      <c r="K257" s="86">
        <v>-54.155546875000027</v>
      </c>
      <c r="N257" s="3"/>
    </row>
    <row r="258" spans="1:14">
      <c r="A258" s="101"/>
      <c r="B258" t="s">
        <v>39</v>
      </c>
      <c r="C258" s="4">
        <v>20</v>
      </c>
      <c r="D258" s="22">
        <v>16</v>
      </c>
      <c r="E258" s="22">
        <v>16</v>
      </c>
      <c r="F258" s="22">
        <v>17.600000000000001</v>
      </c>
      <c r="G258" s="22">
        <v>19.007999999999999</v>
      </c>
      <c r="H258" s="84"/>
      <c r="I258" s="85">
        <v>7.9999999999999863E-2</v>
      </c>
      <c r="J258" s="4">
        <v>-1.4079999999999977</v>
      </c>
      <c r="K258" s="86">
        <v>-1.4079999999999977</v>
      </c>
      <c r="N258" s="3"/>
    </row>
    <row r="259" spans="1:14">
      <c r="A259" s="101"/>
      <c r="B259" t="s">
        <v>43</v>
      </c>
      <c r="C259" s="4">
        <v>1330</v>
      </c>
      <c r="D259" s="4">
        <v>926</v>
      </c>
      <c r="E259" s="4">
        <v>988.29566666666653</v>
      </c>
      <c r="F259" s="4">
        <v>1096.9270000000001</v>
      </c>
      <c r="G259" s="4">
        <v>1388.0431000000001</v>
      </c>
      <c r="H259" s="84"/>
      <c r="I259" s="85">
        <v>0.26539240988689305</v>
      </c>
      <c r="J259" s="4">
        <v>-291.11609999999996</v>
      </c>
      <c r="K259" s="86">
        <v>-291.11609999999996</v>
      </c>
      <c r="N259" s="3"/>
    </row>
    <row r="260" spans="1:14">
      <c r="A260" s="101"/>
      <c r="B260" t="s">
        <v>49</v>
      </c>
      <c r="C260" s="39" t="s">
        <v>298</v>
      </c>
      <c r="D260" s="39" t="s">
        <v>298</v>
      </c>
      <c r="E260" s="39" t="s">
        <v>298</v>
      </c>
      <c r="F260" s="39" t="s">
        <v>298</v>
      </c>
      <c r="G260" s="39" t="s">
        <v>298</v>
      </c>
      <c r="H260" s="85"/>
      <c r="I260" s="85"/>
      <c r="J260" s="4"/>
      <c r="K260" s="86"/>
      <c r="N260" s="3"/>
    </row>
    <row r="261" spans="1:14">
      <c r="A261" s="101"/>
      <c r="B261" t="s">
        <v>52</v>
      </c>
      <c r="C261" s="39" t="s">
        <v>298</v>
      </c>
      <c r="D261" s="39" t="s">
        <v>298</v>
      </c>
      <c r="E261" s="39" t="s">
        <v>298</v>
      </c>
      <c r="F261" s="39" t="s">
        <v>298</v>
      </c>
      <c r="G261" s="39" t="s">
        <v>298</v>
      </c>
      <c r="H261" s="85"/>
      <c r="I261" s="85"/>
      <c r="J261" s="4"/>
      <c r="K261" s="86"/>
      <c r="N261" s="3"/>
    </row>
    <row r="262" spans="1:14">
      <c r="A262" s="101"/>
      <c r="B262" t="s">
        <v>54</v>
      </c>
      <c r="C262" s="4">
        <v>470</v>
      </c>
      <c r="D262" s="4">
        <v>570</v>
      </c>
      <c r="E262" s="4">
        <v>767.69999999999993</v>
      </c>
      <c r="F262" s="4">
        <v>827.5</v>
      </c>
      <c r="G262" s="4">
        <v>1253.8</v>
      </c>
      <c r="H262" s="84"/>
      <c r="I262" s="85">
        <v>0.51516616314199393</v>
      </c>
      <c r="J262" s="4">
        <v>-426.29999999999995</v>
      </c>
      <c r="K262" s="86">
        <v>-426.29999999999995</v>
      </c>
      <c r="N262" s="3"/>
    </row>
    <row r="263" spans="1:14">
      <c r="A263" s="101"/>
      <c r="B263" t="s">
        <v>58</v>
      </c>
      <c r="C263" s="39" t="s">
        <v>298</v>
      </c>
      <c r="D263" s="39" t="s">
        <v>298</v>
      </c>
      <c r="E263" s="39" t="s">
        <v>298</v>
      </c>
      <c r="F263" s="39" t="s">
        <v>298</v>
      </c>
      <c r="G263" s="39" t="s">
        <v>298</v>
      </c>
      <c r="H263" s="85"/>
      <c r="I263" s="85"/>
      <c r="J263" s="4"/>
      <c r="K263" s="86"/>
      <c r="N263" s="3"/>
    </row>
    <row r="264" spans="1:14">
      <c r="A264" s="101"/>
      <c r="B264" t="s">
        <v>61</v>
      </c>
      <c r="C264" s="39" t="s">
        <v>298</v>
      </c>
      <c r="D264" s="39" t="s">
        <v>298</v>
      </c>
      <c r="E264" s="39" t="s">
        <v>298</v>
      </c>
      <c r="F264" s="39" t="s">
        <v>298</v>
      </c>
      <c r="G264" s="39" t="s">
        <v>298</v>
      </c>
      <c r="H264" s="85"/>
      <c r="I264" s="85"/>
      <c r="J264" s="4"/>
      <c r="K264" s="86"/>
      <c r="N264" s="3"/>
    </row>
    <row r="265" spans="1:14">
      <c r="A265" s="101"/>
      <c r="B265" t="s">
        <v>214</v>
      </c>
      <c r="C265" s="39" t="s">
        <v>298</v>
      </c>
      <c r="D265" s="39" t="s">
        <v>298</v>
      </c>
      <c r="E265" s="39" t="s">
        <v>298</v>
      </c>
      <c r="F265" s="39" t="s">
        <v>298</v>
      </c>
      <c r="G265" s="39" t="s">
        <v>298</v>
      </c>
      <c r="H265" s="85"/>
      <c r="I265" s="85"/>
      <c r="J265" s="4"/>
      <c r="K265" s="86"/>
      <c r="N265" s="3"/>
    </row>
    <row r="266" spans="1:14">
      <c r="A266" s="101"/>
      <c r="B266" t="s">
        <v>78</v>
      </c>
      <c r="C266" s="4">
        <v>12</v>
      </c>
      <c r="D266" s="4">
        <v>12</v>
      </c>
      <c r="E266" s="4">
        <v>12</v>
      </c>
      <c r="F266" s="4">
        <v>15.15</v>
      </c>
      <c r="G266" s="4">
        <v>15.375</v>
      </c>
      <c r="H266" s="84"/>
      <c r="I266" s="85">
        <v>1.4851485148514828E-2</v>
      </c>
      <c r="J266" s="4">
        <v>-0.22499999999999964</v>
      </c>
      <c r="K266" s="86">
        <v>-0.22499999999999964</v>
      </c>
      <c r="N266" s="3"/>
    </row>
    <row r="267" spans="1:14">
      <c r="A267" s="111" t="s">
        <v>215</v>
      </c>
      <c r="B267" s="1"/>
      <c r="C267" s="49">
        <v>3638</v>
      </c>
      <c r="D267" s="49">
        <v>3603</v>
      </c>
      <c r="E267" s="49">
        <v>3891</v>
      </c>
      <c r="F267" s="49">
        <v>4040.7370000000001</v>
      </c>
      <c r="G267" s="49">
        <v>4810.6639968750005</v>
      </c>
      <c r="H267" s="87"/>
      <c r="I267" s="88">
        <v>0.19054122970017609</v>
      </c>
      <c r="J267" s="7">
        <v>-0.22499999999999964</v>
      </c>
      <c r="K267" s="89">
        <v>-0.22499999999999964</v>
      </c>
      <c r="N267" s="3"/>
    </row>
    <row r="268" spans="1:14">
      <c r="A268" s="114"/>
      <c r="B268" s="51"/>
      <c r="C268" s="52"/>
      <c r="D268" s="52"/>
      <c r="E268" s="52"/>
      <c r="F268" s="52"/>
      <c r="G268" s="52"/>
      <c r="H268" s="84"/>
      <c r="I268" s="85"/>
      <c r="J268"/>
      <c r="K268" s="86"/>
      <c r="N268" s="3"/>
    </row>
    <row r="269" spans="1:14">
      <c r="A269" s="112" t="s">
        <v>216</v>
      </c>
      <c r="C269" s="53">
        <v>1487</v>
      </c>
      <c r="D269" s="53">
        <v>1932</v>
      </c>
      <c r="E269" s="53">
        <v>1104</v>
      </c>
      <c r="F269" s="53">
        <v>2259.2629999999999</v>
      </c>
      <c r="G269" s="53">
        <v>1939.3360031249995</v>
      </c>
      <c r="H269" s="84"/>
      <c r="I269" s="85">
        <v>-0.14160679693997577</v>
      </c>
      <c r="J269" s="4">
        <v>-319.92699687500044</v>
      </c>
      <c r="K269" s="86">
        <v>-319.92699687500044</v>
      </c>
      <c r="N269" s="3"/>
    </row>
    <row r="270" spans="1:14">
      <c r="A270" s="112" t="s">
        <v>227</v>
      </c>
      <c r="C270" s="53">
        <v>177</v>
      </c>
      <c r="D270" s="53">
        <v>176</v>
      </c>
      <c r="E270" s="53">
        <v>210</v>
      </c>
      <c r="F270" s="53">
        <v>179.58831111111112</v>
      </c>
      <c r="G270" s="53">
        <v>213.80728875000003</v>
      </c>
      <c r="H270" s="84"/>
      <c r="I270" s="85">
        <v>0.19054122970017603</v>
      </c>
      <c r="J270" s="4">
        <v>-34.218977638888902</v>
      </c>
      <c r="K270" s="86">
        <v>-34.218977638888902</v>
      </c>
      <c r="N270" s="3"/>
    </row>
    <row r="271" spans="1:14" ht="15.75" thickBot="1">
      <c r="A271" s="113" t="s">
        <v>218</v>
      </c>
      <c r="B271" s="91"/>
      <c r="C271" s="92">
        <v>0.71</v>
      </c>
      <c r="D271" s="92">
        <v>0.65</v>
      </c>
      <c r="E271" s="92">
        <v>0.78</v>
      </c>
      <c r="F271" s="92">
        <v>0.64138682539682546</v>
      </c>
      <c r="G271" s="92">
        <v>0.71269096250000008</v>
      </c>
      <c r="H271" s="94"/>
      <c r="I271" s="95"/>
      <c r="J271" s="91"/>
      <c r="K271" s="96"/>
      <c r="N271" s="3"/>
    </row>
    <row r="272" spans="1:14">
      <c r="A272" s="29"/>
      <c r="C272" s="97"/>
      <c r="D272" s="97"/>
      <c r="E272" s="97"/>
      <c r="F272" s="97"/>
      <c r="G272" s="97"/>
      <c r="H272" s="54"/>
      <c r="I272" s="45"/>
      <c r="J272"/>
      <c r="K272" s="41"/>
      <c r="N272" s="3"/>
    </row>
    <row r="273" spans="1:14">
      <c r="H273" s="54"/>
      <c r="I273" s="45"/>
      <c r="J273"/>
      <c r="K273" s="41"/>
      <c r="N273" s="3"/>
    </row>
    <row r="274" spans="1:14" ht="21.75" thickBot="1">
      <c r="A274" s="31" t="s">
        <v>394</v>
      </c>
      <c r="G274" s="193" t="s">
        <v>332</v>
      </c>
      <c r="H274"/>
      <c r="I274" s="38"/>
      <c r="J274" s="30"/>
      <c r="K274" s="43"/>
      <c r="N274" s="3"/>
    </row>
    <row r="275" spans="1:14" ht="13.7" customHeight="1">
      <c r="A275" s="100"/>
      <c r="B275" s="79"/>
      <c r="C275" s="80"/>
      <c r="D275" s="80"/>
      <c r="E275" s="80"/>
      <c r="F275" s="80"/>
      <c r="G275" s="81" t="s">
        <v>322</v>
      </c>
      <c r="H275" s="82"/>
      <c r="I275" s="82"/>
      <c r="J275" s="279"/>
      <c r="K275" s="280"/>
      <c r="N275" s="3"/>
    </row>
    <row r="276" spans="1:14" ht="13.7" customHeight="1">
      <c r="A276" s="112"/>
      <c r="B276" t="s">
        <v>6</v>
      </c>
      <c r="C276" s="61"/>
      <c r="D276" s="61"/>
      <c r="E276" s="61"/>
      <c r="F276" s="61"/>
      <c r="G276" s="115">
        <v>14</v>
      </c>
      <c r="H276" s="84"/>
      <c r="I276" s="85"/>
      <c r="J276" s="47"/>
      <c r="K276" s="86"/>
      <c r="N276" s="3"/>
    </row>
    <row r="277" spans="1:14" ht="13.7" customHeight="1">
      <c r="A277" s="112"/>
      <c r="B277" t="s">
        <v>302</v>
      </c>
      <c r="C277" s="4"/>
      <c r="D277" s="4"/>
      <c r="E277" s="4"/>
      <c r="F277" s="4"/>
      <c r="G277" s="4">
        <v>500</v>
      </c>
      <c r="H277" s="84"/>
      <c r="I277" s="85"/>
      <c r="J277" s="4"/>
      <c r="K277" s="86"/>
      <c r="N277" s="3"/>
    </row>
    <row r="278" spans="1:14" ht="13.7" customHeight="1">
      <c r="A278" s="111" t="s">
        <v>213</v>
      </c>
      <c r="B278" s="1"/>
      <c r="C278" s="49"/>
      <c r="D278" s="49"/>
      <c r="E278" s="49"/>
      <c r="F278" s="49"/>
      <c r="G278" s="49">
        <v>7000</v>
      </c>
      <c r="H278" s="87"/>
      <c r="I278" s="88"/>
      <c r="J278" s="7"/>
      <c r="K278" s="89"/>
      <c r="N278" s="3"/>
    </row>
    <row r="279" spans="1:14" ht="13.7" customHeight="1">
      <c r="A279" s="112"/>
      <c r="C279" s="4"/>
      <c r="D279" s="4"/>
      <c r="E279" s="4"/>
      <c r="F279" s="4"/>
      <c r="G279" s="4"/>
      <c r="H279" s="84"/>
      <c r="I279" s="120"/>
      <c r="J279" s="52"/>
      <c r="K279" s="121"/>
      <c r="N279" s="3"/>
    </row>
    <row r="280" spans="1:14" ht="13.7" customHeight="1">
      <c r="A280" s="101"/>
      <c r="B280" t="s">
        <v>24</v>
      </c>
      <c r="C280" s="4"/>
      <c r="D280" s="4"/>
      <c r="E280" s="4"/>
      <c r="F280" s="4"/>
      <c r="G280" s="4">
        <v>902.2</v>
      </c>
      <c r="H280" s="84"/>
      <c r="I280" s="85"/>
      <c r="J280" s="4"/>
      <c r="K280" s="86"/>
      <c r="N280" s="3"/>
    </row>
    <row r="281" spans="1:14" ht="13.7" customHeight="1">
      <c r="A281" s="101"/>
      <c r="B281" t="s">
        <v>28</v>
      </c>
      <c r="C281" s="4"/>
      <c r="D281" s="4"/>
      <c r="E281" s="4"/>
      <c r="F281" s="4"/>
      <c r="G281" s="4">
        <v>1076.22235</v>
      </c>
      <c r="H281" s="84"/>
      <c r="I281" s="85"/>
      <c r="J281" s="4"/>
      <c r="K281" s="86"/>
      <c r="N281" s="3"/>
    </row>
    <row r="282" spans="1:14" ht="13.7" customHeight="1">
      <c r="A282" s="101"/>
      <c r="B282" t="s">
        <v>29</v>
      </c>
      <c r="C282" s="4"/>
      <c r="D282" s="4"/>
      <c r="E282" s="4"/>
      <c r="F282" s="4"/>
      <c r="G282" s="4">
        <v>274.68085714285712</v>
      </c>
      <c r="H282" s="84"/>
      <c r="I282" s="85"/>
      <c r="J282" s="4"/>
      <c r="K282" s="86"/>
      <c r="N282" s="3"/>
    </row>
    <row r="283" spans="1:14" ht="13.7" customHeight="1">
      <c r="A283" s="101"/>
      <c r="B283" t="s">
        <v>39</v>
      </c>
      <c r="C283" s="4"/>
      <c r="D283" s="22"/>
      <c r="E283" s="22"/>
      <c r="F283" s="22"/>
      <c r="G283" s="22">
        <v>19.007999999999999</v>
      </c>
      <c r="H283" s="84"/>
      <c r="I283" s="85"/>
      <c r="J283" s="4"/>
      <c r="K283" s="86"/>
      <c r="N283" s="3"/>
    </row>
    <row r="284" spans="1:14" ht="13.7" customHeight="1">
      <c r="A284" s="101"/>
      <c r="B284" t="s">
        <v>43</v>
      </c>
      <c r="C284" s="4"/>
      <c r="D284" s="4"/>
      <c r="E284" s="4"/>
      <c r="F284" s="4"/>
      <c r="G284" s="4">
        <v>1258.8855999999998</v>
      </c>
      <c r="H284" s="84"/>
      <c r="I284" s="85"/>
      <c r="J284" s="4"/>
      <c r="K284" s="86"/>
      <c r="N284" s="3"/>
    </row>
    <row r="285" spans="1:14" ht="13.7" customHeight="1">
      <c r="A285" s="101"/>
      <c r="B285" t="s">
        <v>49</v>
      </c>
      <c r="C285" s="39"/>
      <c r="D285" s="39"/>
      <c r="E285" s="39"/>
      <c r="F285" s="39"/>
      <c r="G285" s="39">
        <v>0</v>
      </c>
      <c r="H285" s="85"/>
      <c r="I285" s="85"/>
      <c r="J285" s="4"/>
      <c r="K285" s="86"/>
      <c r="N285" s="3"/>
    </row>
    <row r="286" spans="1:14" ht="13.7" customHeight="1">
      <c r="A286" s="101"/>
      <c r="B286" t="s">
        <v>52</v>
      </c>
      <c r="C286" s="39"/>
      <c r="D286" s="39"/>
      <c r="E286" s="39"/>
      <c r="F286" s="39"/>
      <c r="G286" s="39">
        <v>0</v>
      </c>
      <c r="H286" s="85"/>
      <c r="I286" s="85"/>
      <c r="J286" s="4"/>
      <c r="K286" s="86"/>
      <c r="N286" s="3"/>
    </row>
    <row r="287" spans="1:14" ht="13.7" customHeight="1">
      <c r="A287" s="101"/>
      <c r="B287" t="s">
        <v>54</v>
      </c>
      <c r="C287" s="4"/>
      <c r="D287" s="4"/>
      <c r="E287" s="4"/>
      <c r="F287" s="4"/>
      <c r="G287" s="4">
        <v>0</v>
      </c>
      <c r="H287" s="84"/>
      <c r="I287" s="85"/>
      <c r="J287" s="4"/>
      <c r="K287" s="86"/>
      <c r="N287" s="3"/>
    </row>
    <row r="288" spans="1:14" ht="13.7" customHeight="1">
      <c r="A288" s="101"/>
      <c r="B288" t="s">
        <v>58</v>
      </c>
      <c r="C288" s="39"/>
      <c r="D288" s="39"/>
      <c r="E288" s="39"/>
      <c r="F288" s="39"/>
      <c r="G288" s="39">
        <v>0</v>
      </c>
      <c r="H288" s="85"/>
      <c r="I288" s="85"/>
      <c r="J288" s="4"/>
      <c r="K288" s="86"/>
      <c r="N288" s="3"/>
    </row>
    <row r="289" spans="1:14" ht="13.7" customHeight="1">
      <c r="A289" s="101"/>
      <c r="B289" t="s">
        <v>61</v>
      </c>
      <c r="C289" s="39"/>
      <c r="D289" s="39"/>
      <c r="E289" s="39"/>
      <c r="F289" s="39"/>
      <c r="G289" s="39">
        <v>653.9</v>
      </c>
      <c r="H289" s="85"/>
      <c r="I289" s="85"/>
      <c r="J289" s="4"/>
      <c r="K289" s="86"/>
      <c r="N289" s="3"/>
    </row>
    <row r="290" spans="1:14" ht="13.7" customHeight="1">
      <c r="A290" s="101"/>
      <c r="B290" t="s">
        <v>214</v>
      </c>
      <c r="C290" s="39"/>
      <c r="D290" s="39"/>
      <c r="E290" s="39"/>
      <c r="F290" s="39"/>
      <c r="G290" s="39">
        <v>1204</v>
      </c>
      <c r="H290" s="85"/>
      <c r="I290" s="85"/>
      <c r="J290" s="4"/>
      <c r="K290" s="86"/>
      <c r="N290" s="3"/>
    </row>
    <row r="291" spans="1:14" ht="13.7" customHeight="1">
      <c r="A291" s="101"/>
      <c r="B291" t="s">
        <v>78</v>
      </c>
      <c r="C291" s="4"/>
      <c r="D291" s="4"/>
      <c r="E291" s="4"/>
      <c r="F291" s="4"/>
      <c r="G291" s="4">
        <v>15.5</v>
      </c>
      <c r="H291" s="84"/>
      <c r="I291" s="85"/>
      <c r="J291" s="4"/>
      <c r="K291" s="86"/>
      <c r="N291" s="3"/>
    </row>
    <row r="292" spans="1:14" ht="13.7" customHeight="1">
      <c r="A292" s="111" t="s">
        <v>215</v>
      </c>
      <c r="B292" s="1"/>
      <c r="C292" s="49"/>
      <c r="D292" s="49"/>
      <c r="E292" s="49"/>
      <c r="F292" s="49"/>
      <c r="G292" s="49">
        <v>5272.9468071428564</v>
      </c>
      <c r="H292" s="87"/>
      <c r="I292" s="88"/>
      <c r="J292" s="7"/>
      <c r="K292" s="89"/>
      <c r="N292" s="3"/>
    </row>
    <row r="293" spans="1:14" ht="13.7" customHeight="1">
      <c r="A293" s="114"/>
      <c r="B293" s="51"/>
      <c r="C293" s="52"/>
      <c r="D293" s="52"/>
      <c r="E293" s="52"/>
      <c r="F293" s="52"/>
      <c r="G293" s="52"/>
      <c r="H293" s="84"/>
      <c r="I293" s="85"/>
      <c r="J293"/>
      <c r="K293" s="86"/>
      <c r="N293" s="3"/>
    </row>
    <row r="294" spans="1:14" ht="13.7" customHeight="1">
      <c r="A294" s="112" t="s">
        <v>216</v>
      </c>
      <c r="C294" s="53"/>
      <c r="D294" s="53"/>
      <c r="E294" s="53"/>
      <c r="F294" s="53"/>
      <c r="G294" s="53">
        <v>1727.0531928571436</v>
      </c>
      <c r="H294" s="84"/>
      <c r="I294" s="85"/>
      <c r="J294" s="4"/>
      <c r="K294" s="86"/>
      <c r="N294" s="3"/>
    </row>
    <row r="295" spans="1:14" ht="13.7" customHeight="1">
      <c r="A295" s="112" t="s">
        <v>217</v>
      </c>
      <c r="C295" s="53"/>
      <c r="D295" s="53"/>
      <c r="E295" s="53"/>
      <c r="F295" s="53"/>
      <c r="G295" s="53">
        <v>376.63905765306117</v>
      </c>
      <c r="H295" s="84"/>
      <c r="I295" s="85"/>
      <c r="J295" s="4"/>
      <c r="K295" s="86"/>
      <c r="N295" s="3"/>
    </row>
    <row r="296" spans="1:14" ht="13.7" customHeight="1" thickBot="1">
      <c r="A296" s="113" t="s">
        <v>218</v>
      </c>
      <c r="B296" s="91"/>
      <c r="C296" s="92"/>
      <c r="D296" s="92"/>
      <c r="E296" s="92"/>
      <c r="F296" s="92"/>
      <c r="G296" s="92">
        <v>0.75327811530612232</v>
      </c>
      <c r="H296" s="94"/>
      <c r="I296" s="95"/>
      <c r="J296" s="91"/>
      <c r="K296" s="96"/>
      <c r="N296" s="3"/>
    </row>
    <row r="297" spans="1:14" ht="13.7" customHeight="1">
      <c r="A297" s="29"/>
      <c r="C297" s="97"/>
      <c r="D297" s="97"/>
      <c r="E297" s="97"/>
      <c r="F297" s="97"/>
      <c r="G297" s="97"/>
      <c r="H297" s="54"/>
      <c r="I297" s="45"/>
      <c r="J297"/>
      <c r="K297" s="41"/>
      <c r="N297" s="3"/>
    </row>
    <row r="298" spans="1:14" ht="13.7" customHeight="1">
      <c r="A298" s="29"/>
      <c r="C298" s="97"/>
      <c r="D298" s="97"/>
      <c r="E298" s="97"/>
      <c r="F298" s="97"/>
      <c r="G298" s="97"/>
      <c r="H298" s="54"/>
      <c r="I298" s="45"/>
      <c r="J298"/>
      <c r="K298" s="41"/>
      <c r="N298" s="3"/>
    </row>
    <row r="299" spans="1:14">
      <c r="H299"/>
      <c r="I299" s="38"/>
      <c r="J299"/>
      <c r="K299" s="34"/>
    </row>
    <row r="300" spans="1:14">
      <c r="H300"/>
      <c r="I300" s="38"/>
      <c r="J300"/>
      <c r="K300" s="34"/>
    </row>
    <row r="301" spans="1:14" ht="21">
      <c r="B301" s="31"/>
      <c r="H301"/>
      <c r="I301" s="38"/>
      <c r="J301"/>
      <c r="K301" s="34"/>
    </row>
    <row r="302" spans="1:14">
      <c r="H302"/>
      <c r="I302" s="38"/>
      <c r="J302"/>
      <c r="K302" s="34"/>
    </row>
    <row r="303" spans="1:14">
      <c r="H303"/>
      <c r="I303" s="38"/>
      <c r="J303"/>
      <c r="K303" s="34"/>
    </row>
  </sheetData>
  <mergeCells count="12">
    <mergeCell ref="J250:K250"/>
    <mergeCell ref="J275:K275"/>
    <mergeCell ref="J67:K67"/>
    <mergeCell ref="J149:K149"/>
    <mergeCell ref="J175:K175"/>
    <mergeCell ref="J200:K200"/>
    <mergeCell ref="J225:K225"/>
    <mergeCell ref="J7:K7"/>
    <mergeCell ref="J15:K15"/>
    <mergeCell ref="J41:K41"/>
    <mergeCell ref="J93:K93"/>
    <mergeCell ref="J121:K121"/>
  </mergeCells>
  <conditionalFormatting sqref="H29">
    <cfRule type="iconSet" priority="138">
      <iconSet iconSet="3ArrowsGray">
        <cfvo type="percent" val="0"/>
        <cfvo type="num" val="0"/>
        <cfvo type="num" val="0" gte="0"/>
      </iconSet>
    </cfRule>
  </conditionalFormatting>
  <conditionalFormatting sqref="H55">
    <cfRule type="iconSet" priority="139">
      <iconSet iconSet="3ArrowsGray">
        <cfvo type="percent" val="0"/>
        <cfvo type="num" val="0"/>
        <cfvo type="num" val="0" gte="0"/>
      </iconSet>
    </cfRule>
  </conditionalFormatting>
  <conditionalFormatting sqref="H78">
    <cfRule type="iconSet" priority="75">
      <iconSet iconSet="3ArrowsGray">
        <cfvo type="percent" val="0"/>
        <cfvo type="num" val="0"/>
        <cfvo type="num" val="0" gte="0"/>
      </iconSet>
    </cfRule>
  </conditionalFormatting>
  <conditionalFormatting sqref="H79">
    <cfRule type="iconSet" priority="74">
      <iconSet iconSet="3ArrowsGray">
        <cfvo type="percent" val="0"/>
        <cfvo type="num" val="0"/>
        <cfvo type="num" val="0" gte="0"/>
      </iconSet>
    </cfRule>
  </conditionalFormatting>
  <conditionalFormatting sqref="H81:H83">
    <cfRule type="iconSet" priority="73">
      <iconSet iconSet="3ArrowsGray">
        <cfvo type="percent" val="0"/>
        <cfvo type="num" val="0"/>
        <cfvo type="num" val="0" gte="0"/>
      </iconSet>
    </cfRule>
  </conditionalFormatting>
  <conditionalFormatting sqref="H135">
    <cfRule type="iconSet" priority="137">
      <iconSet iconSet="3ArrowsGray">
        <cfvo type="percent" val="0"/>
        <cfvo type="num" val="0"/>
        <cfvo type="num" val="0" gte="0"/>
      </iconSet>
    </cfRule>
  </conditionalFormatting>
  <conditionalFormatting sqref="H160">
    <cfRule type="iconSet" priority="60">
      <iconSet iconSet="3ArrowsGray">
        <cfvo type="percent" val="0"/>
        <cfvo type="num" val="0"/>
        <cfvo type="num" val="0" gte="0"/>
      </iconSet>
    </cfRule>
  </conditionalFormatting>
  <conditionalFormatting sqref="H161">
    <cfRule type="iconSet" priority="59">
      <iconSet iconSet="3ArrowsGray">
        <cfvo type="percent" val="0"/>
        <cfvo type="num" val="0"/>
        <cfvo type="num" val="0" gte="0"/>
      </iconSet>
    </cfRule>
  </conditionalFormatting>
  <conditionalFormatting sqref="H163:H165">
    <cfRule type="iconSet" priority="58">
      <iconSet iconSet="3ArrowsGray">
        <cfvo type="percent" val="0"/>
        <cfvo type="num" val="0"/>
        <cfvo type="num" val="0" gte="0"/>
      </iconSet>
    </cfRule>
  </conditionalFormatting>
  <conditionalFormatting sqref="H185">
    <cfRule type="iconSet" priority="45">
      <iconSet iconSet="3ArrowsGray">
        <cfvo type="percent" val="0"/>
        <cfvo type="num" val="0"/>
        <cfvo type="num" val="0" gte="0"/>
      </iconSet>
    </cfRule>
  </conditionalFormatting>
  <conditionalFormatting sqref="H186">
    <cfRule type="iconSet" priority="44">
      <iconSet iconSet="3ArrowsGray">
        <cfvo type="percent" val="0"/>
        <cfvo type="num" val="0"/>
        <cfvo type="num" val="0" gte="0"/>
      </iconSet>
    </cfRule>
  </conditionalFormatting>
  <conditionalFormatting sqref="H188:H190">
    <cfRule type="iconSet" priority="43">
      <iconSet iconSet="3ArrowsGray">
        <cfvo type="percent" val="0"/>
        <cfvo type="num" val="0"/>
        <cfvo type="num" val="0" gte="0"/>
      </iconSet>
    </cfRule>
  </conditionalFormatting>
  <conditionalFormatting sqref="H210">
    <cfRule type="iconSet" priority="30">
      <iconSet iconSet="3ArrowsGray">
        <cfvo type="percent" val="0"/>
        <cfvo type="num" val="0"/>
        <cfvo type="num" val="0" gte="0"/>
      </iconSet>
    </cfRule>
  </conditionalFormatting>
  <conditionalFormatting sqref="H211">
    <cfRule type="iconSet" priority="29">
      <iconSet iconSet="3ArrowsGray">
        <cfvo type="percent" val="0"/>
        <cfvo type="num" val="0"/>
        <cfvo type="num" val="0" gte="0"/>
      </iconSet>
    </cfRule>
  </conditionalFormatting>
  <conditionalFormatting sqref="H213:H215">
    <cfRule type="iconSet" priority="28">
      <iconSet iconSet="3ArrowsGray">
        <cfvo type="percent" val="0"/>
        <cfvo type="num" val="0"/>
        <cfvo type="num" val="0" gte="0"/>
      </iconSet>
    </cfRule>
  </conditionalFormatting>
  <conditionalFormatting sqref="H235">
    <cfRule type="iconSet" priority="15">
      <iconSet iconSet="3ArrowsGray">
        <cfvo type="percent" val="0"/>
        <cfvo type="num" val="0"/>
        <cfvo type="num" val="0" gte="0"/>
      </iconSet>
    </cfRule>
  </conditionalFormatting>
  <conditionalFormatting sqref="H236">
    <cfRule type="iconSet" priority="14">
      <iconSet iconSet="3ArrowsGray">
        <cfvo type="percent" val="0"/>
        <cfvo type="num" val="0"/>
        <cfvo type="num" val="0" gte="0"/>
      </iconSet>
    </cfRule>
  </conditionalFormatting>
  <conditionalFormatting sqref="H238:H240">
    <cfRule type="iconSet" priority="13">
      <iconSet iconSet="3ArrowsGray">
        <cfvo type="percent" val="0"/>
        <cfvo type="num" val="0"/>
        <cfvo type="num" val="0" gte="0"/>
      </iconSet>
    </cfRule>
  </conditionalFormatting>
  <conditionalFormatting sqref="H260">
    <cfRule type="iconSet" priority="136">
      <iconSet iconSet="3ArrowsGray">
        <cfvo type="percent" val="0"/>
        <cfvo type="num" val="0"/>
        <cfvo type="num" val="0" gte="0"/>
      </iconSet>
    </cfRule>
  </conditionalFormatting>
  <conditionalFormatting sqref="H261">
    <cfRule type="iconSet" priority="135">
      <iconSet iconSet="3ArrowsGray">
        <cfvo type="percent" val="0"/>
        <cfvo type="num" val="0"/>
        <cfvo type="num" val="0" gte="0"/>
      </iconSet>
    </cfRule>
  </conditionalFormatting>
  <conditionalFormatting sqref="H263:H265">
    <cfRule type="iconSet" priority="134">
      <iconSet iconSet="3ArrowsGray">
        <cfvo type="percent" val="0"/>
        <cfvo type="num" val="0"/>
        <cfvo type="num" val="0" gte="0"/>
      </iconSet>
    </cfRule>
  </conditionalFormatting>
  <conditionalFormatting sqref="H285">
    <cfRule type="iconSet" priority="90">
      <iconSet iconSet="3ArrowsGray">
        <cfvo type="percent" val="0"/>
        <cfvo type="num" val="0"/>
        <cfvo type="num" val="0" gte="0"/>
      </iconSet>
    </cfRule>
  </conditionalFormatting>
  <conditionalFormatting sqref="H286">
    <cfRule type="iconSet" priority="89">
      <iconSet iconSet="3ArrowsGray">
        <cfvo type="percent" val="0"/>
        <cfvo type="num" val="0"/>
        <cfvo type="num" val="0" gte="0"/>
      </iconSet>
    </cfRule>
  </conditionalFormatting>
  <conditionalFormatting sqref="H288:H290">
    <cfRule type="iconSet" priority="88">
      <iconSet iconSet="3ArrowsGray">
        <cfvo type="percent" val="0"/>
        <cfvo type="num" val="0"/>
        <cfvo type="num" val="0" gte="0"/>
      </iconSet>
    </cfRule>
  </conditionalFormatting>
  <conditionalFormatting sqref="I9:I12">
    <cfRule type="iconSet" priority="106">
      <iconSet iconSet="3ArrowsGray">
        <cfvo type="percent" val="0"/>
        <cfvo type="num" val="0"/>
        <cfvo type="num" val="0" gte="0"/>
      </iconSet>
    </cfRule>
  </conditionalFormatting>
  <conditionalFormatting sqref="I16:I38">
    <cfRule type="iconSet" priority="133">
      <iconSet iconSet="3ArrowsGray">
        <cfvo type="percent" val="0"/>
        <cfvo type="num" val="0"/>
        <cfvo type="num" val="0" gte="0"/>
      </iconSet>
    </cfRule>
  </conditionalFormatting>
  <conditionalFormatting sqref="I42:I63">
    <cfRule type="iconSet" priority="126">
      <iconSet iconSet="3ArrowsGray">
        <cfvo type="percent" val="0"/>
        <cfvo type="num" val="0"/>
        <cfvo type="num" val="0" gte="0"/>
      </iconSet>
    </cfRule>
  </conditionalFormatting>
  <conditionalFormatting sqref="I64:I65 I90">
    <cfRule type="iconSet" priority="140">
      <iconSet iconSet="3ArrowsGray">
        <cfvo type="percent" val="0"/>
        <cfvo type="num" val="0"/>
        <cfvo type="num" val="0" gte="0"/>
      </iconSet>
    </cfRule>
  </conditionalFormatting>
  <conditionalFormatting sqref="I68:I70">
    <cfRule type="iconSet" priority="72">
      <iconSet iconSet="3ArrowsGray">
        <cfvo type="percent" val="0"/>
        <cfvo type="num" val="0"/>
        <cfvo type="num" val="0" gte="0"/>
      </iconSet>
    </cfRule>
  </conditionalFormatting>
  <conditionalFormatting sqref="I71">
    <cfRule type="iconSet" priority="70">
      <iconSet iconSet="3ArrowsGray">
        <cfvo type="percent" val="0"/>
        <cfvo type="num" val="0"/>
        <cfvo type="num" val="0" gte="0"/>
      </iconSet>
    </cfRule>
  </conditionalFormatting>
  <conditionalFormatting sqref="I72">
    <cfRule type="iconSet" priority="68">
      <iconSet iconSet="3ArrowsGray">
        <cfvo type="percent" val="0"/>
        <cfvo type="num" val="0"/>
        <cfvo type="num" val="0" gte="0"/>
      </iconSet>
    </cfRule>
  </conditionalFormatting>
  <conditionalFormatting sqref="I73:I85">
    <cfRule type="iconSet" priority="66">
      <iconSet iconSet="3ArrowsGray">
        <cfvo type="percent" val="0"/>
        <cfvo type="num" val="0"/>
        <cfvo type="num" val="0" gte="0"/>
      </iconSet>
    </cfRule>
  </conditionalFormatting>
  <conditionalFormatting sqref="I86">
    <cfRule type="iconSet" priority="64">
      <iconSet iconSet="3ArrowsGray">
        <cfvo type="percent" val="0"/>
        <cfvo type="num" val="0"/>
        <cfvo type="num" val="0" gte="0"/>
      </iconSet>
    </cfRule>
  </conditionalFormatting>
  <conditionalFormatting sqref="I87:I88">
    <cfRule type="iconSet" priority="62">
      <iconSet iconSet="3ArrowsGray">
        <cfvo type="percent" val="0"/>
        <cfvo type="num" val="0"/>
        <cfvo type="num" val="0" gte="0"/>
      </iconSet>
    </cfRule>
  </conditionalFormatting>
  <conditionalFormatting sqref="I89">
    <cfRule type="iconSet" priority="63">
      <iconSet iconSet="3ArrowsGray">
        <cfvo type="percent" val="0"/>
        <cfvo type="num" val="0"/>
        <cfvo type="num" val="0" gte="0"/>
      </iconSet>
    </cfRule>
  </conditionalFormatting>
  <conditionalFormatting sqref="I94:I99">
    <cfRule type="iconSet" priority="123">
      <iconSet iconSet="3ArrowsGray">
        <cfvo type="percent" val="0"/>
        <cfvo type="num" val="0"/>
        <cfvo type="num" val="0" gte="0"/>
      </iconSet>
    </cfRule>
  </conditionalFormatting>
  <conditionalFormatting sqref="I100:I101 I115">
    <cfRule type="iconSet" priority="129">
      <iconSet iconSet="3ArrowsGray">
        <cfvo type="percent" val="0"/>
        <cfvo type="num" val="0"/>
        <cfvo type="num" val="0" gte="0"/>
      </iconSet>
    </cfRule>
  </conditionalFormatting>
  <conditionalFormatting sqref="I102:I114">
    <cfRule type="iconSet" priority="122">
      <iconSet iconSet="3ArrowsGray">
        <cfvo type="percent" val="0"/>
        <cfvo type="num" val="0"/>
        <cfvo type="num" val="0" gte="0"/>
      </iconSet>
    </cfRule>
  </conditionalFormatting>
  <conditionalFormatting sqref="I116:I117">
    <cfRule type="iconSet" priority="120">
      <iconSet iconSet="3ArrowsGray">
        <cfvo type="percent" val="0"/>
        <cfvo type="num" val="0"/>
        <cfvo type="num" val="0" gte="0"/>
      </iconSet>
    </cfRule>
  </conditionalFormatting>
  <conditionalFormatting sqref="I118">
    <cfRule type="iconSet" priority="127">
      <iconSet iconSet="3ArrowsGray">
        <cfvo type="percent" val="0"/>
        <cfvo type="num" val="0"/>
        <cfvo type="num" val="0" gte="0"/>
      </iconSet>
    </cfRule>
  </conditionalFormatting>
  <conditionalFormatting sqref="I122:I127">
    <cfRule type="iconSet" priority="115">
      <iconSet iconSet="3ArrowsGray">
        <cfvo type="percent" val="0"/>
        <cfvo type="num" val="0"/>
        <cfvo type="num" val="0" gte="0"/>
      </iconSet>
    </cfRule>
  </conditionalFormatting>
  <conditionalFormatting sqref="I127:I128">
    <cfRule type="iconSet" priority="118">
      <iconSet iconSet="3ArrowsGray">
        <cfvo type="percent" val="0"/>
        <cfvo type="num" val="0"/>
        <cfvo type="num" val="0" gte="0"/>
      </iconSet>
    </cfRule>
  </conditionalFormatting>
  <conditionalFormatting sqref="I129:I141">
    <cfRule type="iconSet" priority="104">
      <iconSet iconSet="3ArrowsGray">
        <cfvo type="percent" val="0"/>
        <cfvo type="num" val="0"/>
        <cfvo type="num" val="0" gte="0"/>
      </iconSet>
    </cfRule>
  </conditionalFormatting>
  <conditionalFormatting sqref="I142">
    <cfRule type="iconSet" priority="110">
      <iconSet iconSet="3ArrowsGray">
        <cfvo type="percent" val="0"/>
        <cfvo type="num" val="0"/>
        <cfvo type="num" val="0" gte="0"/>
      </iconSet>
    </cfRule>
  </conditionalFormatting>
  <conditionalFormatting sqref="I143:I144">
    <cfRule type="iconSet" priority="108">
      <iconSet iconSet="3ArrowsGray">
        <cfvo type="percent" val="0"/>
        <cfvo type="num" val="0"/>
        <cfvo type="num" val="0" gte="0"/>
      </iconSet>
    </cfRule>
  </conditionalFormatting>
  <conditionalFormatting sqref="I145">
    <cfRule type="iconSet" priority="109">
      <iconSet iconSet="3ArrowsGray">
        <cfvo type="percent" val="0"/>
        <cfvo type="num" val="0"/>
        <cfvo type="num" val="0" gte="0"/>
      </iconSet>
    </cfRule>
  </conditionalFormatting>
  <conditionalFormatting sqref="I150:I152">
    <cfRule type="iconSet" priority="57">
      <iconSet iconSet="3ArrowsGray">
        <cfvo type="percent" val="0"/>
        <cfvo type="num" val="0"/>
        <cfvo type="num" val="0" gte="0"/>
      </iconSet>
    </cfRule>
  </conditionalFormatting>
  <conditionalFormatting sqref="I153">
    <cfRule type="iconSet" priority="55">
      <iconSet iconSet="3ArrowsGray">
        <cfvo type="percent" val="0"/>
        <cfvo type="num" val="0"/>
        <cfvo type="num" val="0" gte="0"/>
      </iconSet>
    </cfRule>
  </conditionalFormatting>
  <conditionalFormatting sqref="I154">
    <cfRule type="iconSet" priority="53">
      <iconSet iconSet="3ArrowsGray">
        <cfvo type="percent" val="0"/>
        <cfvo type="num" val="0"/>
        <cfvo type="num" val="0" gte="0"/>
      </iconSet>
    </cfRule>
  </conditionalFormatting>
  <conditionalFormatting sqref="I155:I167">
    <cfRule type="iconSet" priority="51">
      <iconSet iconSet="3ArrowsGray">
        <cfvo type="percent" val="0"/>
        <cfvo type="num" val="0"/>
        <cfvo type="num" val="0" gte="0"/>
      </iconSet>
    </cfRule>
  </conditionalFormatting>
  <conditionalFormatting sqref="I168">
    <cfRule type="iconSet" priority="49">
      <iconSet iconSet="3ArrowsGray">
        <cfvo type="percent" val="0"/>
        <cfvo type="num" val="0"/>
        <cfvo type="num" val="0" gte="0"/>
      </iconSet>
    </cfRule>
  </conditionalFormatting>
  <conditionalFormatting sqref="I169:I170">
    <cfRule type="iconSet" priority="47">
      <iconSet iconSet="3ArrowsGray">
        <cfvo type="percent" val="0"/>
        <cfvo type="num" val="0"/>
        <cfvo type="num" val="0" gte="0"/>
      </iconSet>
    </cfRule>
  </conditionalFormatting>
  <conditionalFormatting sqref="I171">
    <cfRule type="iconSet" priority="48">
      <iconSet iconSet="3ArrowsGray">
        <cfvo type="percent" val="0"/>
        <cfvo type="num" val="0"/>
        <cfvo type="num" val="0" gte="0"/>
      </iconSet>
    </cfRule>
  </conditionalFormatting>
  <conditionalFormatting sqref="I176:I177">
    <cfRule type="iconSet" priority="143">
      <iconSet iconSet="3ArrowsGray">
        <cfvo type="percent" val="0"/>
        <cfvo type="num" val="0"/>
        <cfvo type="num" val="0" gte="0"/>
      </iconSet>
    </cfRule>
  </conditionalFormatting>
  <conditionalFormatting sqref="I178">
    <cfRule type="iconSet" priority="40">
      <iconSet iconSet="3ArrowsGray">
        <cfvo type="percent" val="0"/>
        <cfvo type="num" val="0"/>
        <cfvo type="num" val="0" gte="0"/>
      </iconSet>
    </cfRule>
  </conditionalFormatting>
  <conditionalFormatting sqref="I179">
    <cfRule type="iconSet" priority="38">
      <iconSet iconSet="3ArrowsGray">
        <cfvo type="percent" val="0"/>
        <cfvo type="num" val="0"/>
        <cfvo type="num" val="0" gte="0"/>
      </iconSet>
    </cfRule>
  </conditionalFormatting>
  <conditionalFormatting sqref="I180:I192">
    <cfRule type="iconSet" priority="36">
      <iconSet iconSet="3ArrowsGray">
        <cfvo type="percent" val="0"/>
        <cfvo type="num" val="0"/>
        <cfvo type="num" val="0" gte="0"/>
      </iconSet>
    </cfRule>
  </conditionalFormatting>
  <conditionalFormatting sqref="I193">
    <cfRule type="iconSet" priority="34">
      <iconSet iconSet="3ArrowsGray">
        <cfvo type="percent" val="0"/>
        <cfvo type="num" val="0"/>
        <cfvo type="num" val="0" gte="0"/>
      </iconSet>
    </cfRule>
  </conditionalFormatting>
  <conditionalFormatting sqref="I194:I195">
    <cfRule type="iconSet" priority="32">
      <iconSet iconSet="3ArrowsGray">
        <cfvo type="percent" val="0"/>
        <cfvo type="num" val="0"/>
        <cfvo type="num" val="0" gte="0"/>
      </iconSet>
    </cfRule>
  </conditionalFormatting>
  <conditionalFormatting sqref="I196">
    <cfRule type="iconSet" priority="33">
      <iconSet iconSet="3ArrowsGray">
        <cfvo type="percent" val="0"/>
        <cfvo type="num" val="0"/>
        <cfvo type="num" val="0" gte="0"/>
      </iconSet>
    </cfRule>
  </conditionalFormatting>
  <conditionalFormatting sqref="I201:I202">
    <cfRule type="iconSet" priority="146">
      <iconSet iconSet="3ArrowsGray">
        <cfvo type="percent" val="0"/>
        <cfvo type="num" val="0"/>
        <cfvo type="num" val="0" gte="0"/>
      </iconSet>
    </cfRule>
  </conditionalFormatting>
  <conditionalFormatting sqref="I203">
    <cfRule type="iconSet" priority="25">
      <iconSet iconSet="3ArrowsGray">
        <cfvo type="percent" val="0"/>
        <cfvo type="num" val="0"/>
        <cfvo type="num" val="0" gte="0"/>
      </iconSet>
    </cfRule>
  </conditionalFormatting>
  <conditionalFormatting sqref="I204">
    <cfRule type="iconSet" priority="23">
      <iconSet iconSet="3ArrowsGray">
        <cfvo type="percent" val="0"/>
        <cfvo type="num" val="0"/>
        <cfvo type="num" val="0" gte="0"/>
      </iconSet>
    </cfRule>
  </conditionalFormatting>
  <conditionalFormatting sqref="I205:I217">
    <cfRule type="iconSet" priority="21">
      <iconSet iconSet="3ArrowsGray">
        <cfvo type="percent" val="0"/>
        <cfvo type="num" val="0"/>
        <cfvo type="num" val="0" gte="0"/>
      </iconSet>
    </cfRule>
  </conditionalFormatting>
  <conditionalFormatting sqref="I218">
    <cfRule type="iconSet" priority="19">
      <iconSet iconSet="3ArrowsGray">
        <cfvo type="percent" val="0"/>
        <cfvo type="num" val="0"/>
        <cfvo type="num" val="0" gte="0"/>
      </iconSet>
    </cfRule>
  </conditionalFormatting>
  <conditionalFormatting sqref="I219:I220">
    <cfRule type="iconSet" priority="17">
      <iconSet iconSet="3ArrowsGray">
        <cfvo type="percent" val="0"/>
        <cfvo type="num" val="0"/>
        <cfvo type="num" val="0" gte="0"/>
      </iconSet>
    </cfRule>
  </conditionalFormatting>
  <conditionalFormatting sqref="I221">
    <cfRule type="iconSet" priority="18">
      <iconSet iconSet="3ArrowsGray">
        <cfvo type="percent" val="0"/>
        <cfvo type="num" val="0"/>
        <cfvo type="num" val="0" gte="0"/>
      </iconSet>
    </cfRule>
  </conditionalFormatting>
  <conditionalFormatting sqref="I226:I227">
    <cfRule type="iconSet" priority="149">
      <iconSet iconSet="3ArrowsGray">
        <cfvo type="percent" val="0"/>
        <cfvo type="num" val="0"/>
        <cfvo type="num" val="0" gte="0"/>
      </iconSet>
    </cfRule>
  </conditionalFormatting>
  <conditionalFormatting sqref="I228">
    <cfRule type="iconSet" priority="10">
      <iconSet iconSet="3ArrowsGray">
        <cfvo type="percent" val="0"/>
        <cfvo type="num" val="0"/>
        <cfvo type="num" val="0" gte="0"/>
      </iconSet>
    </cfRule>
  </conditionalFormatting>
  <conditionalFormatting sqref="I229">
    <cfRule type="iconSet" priority="8">
      <iconSet iconSet="3ArrowsGray">
        <cfvo type="percent" val="0"/>
        <cfvo type="num" val="0"/>
        <cfvo type="num" val="0" gte="0"/>
      </iconSet>
    </cfRule>
  </conditionalFormatting>
  <conditionalFormatting sqref="I230:I242">
    <cfRule type="iconSet" priority="6">
      <iconSet iconSet="3ArrowsGray">
        <cfvo type="percent" val="0"/>
        <cfvo type="num" val="0"/>
        <cfvo type="num" val="0" gte="0"/>
      </iconSet>
    </cfRule>
  </conditionalFormatting>
  <conditionalFormatting sqref="I243">
    <cfRule type="iconSet" priority="4">
      <iconSet iconSet="3ArrowsGray">
        <cfvo type="percent" val="0"/>
        <cfvo type="num" val="0"/>
        <cfvo type="num" val="0" gte="0"/>
      </iconSet>
    </cfRule>
  </conditionalFormatting>
  <conditionalFormatting sqref="I244:I245">
    <cfRule type="iconSet" priority="2">
      <iconSet iconSet="3ArrowsGray">
        <cfvo type="percent" val="0"/>
        <cfvo type="num" val="0"/>
        <cfvo type="num" val="0" gte="0"/>
      </iconSet>
    </cfRule>
  </conditionalFormatting>
  <conditionalFormatting sqref="I246:I247">
    <cfRule type="iconSet" priority="3">
      <iconSet iconSet="3ArrowsGray">
        <cfvo type="percent" val="0"/>
        <cfvo type="num" val="0"/>
        <cfvo type="num" val="0" gte="0"/>
      </iconSet>
    </cfRule>
  </conditionalFormatting>
  <conditionalFormatting sqref="I251:I252">
    <cfRule type="iconSet" priority="114">
      <iconSet iconSet="3ArrowsGray">
        <cfvo type="percent" val="0"/>
        <cfvo type="num" val="0"/>
        <cfvo type="num" val="0" gte="0"/>
      </iconSet>
    </cfRule>
  </conditionalFormatting>
  <conditionalFormatting sqref="I253">
    <cfRule type="iconSet" priority="112">
      <iconSet iconSet="3ArrowsGray">
        <cfvo type="percent" val="0"/>
        <cfvo type="num" val="0"/>
        <cfvo type="num" val="0" gte="0"/>
      </iconSet>
    </cfRule>
  </conditionalFormatting>
  <conditionalFormatting sqref="I254">
    <cfRule type="iconSet" priority="102">
      <iconSet iconSet="3ArrowsGray">
        <cfvo type="percent" val="0"/>
        <cfvo type="num" val="0"/>
        <cfvo type="num" val="0" gte="0"/>
      </iconSet>
    </cfRule>
  </conditionalFormatting>
  <conditionalFormatting sqref="I255:I267">
    <cfRule type="iconSet" priority="100">
      <iconSet iconSet="3ArrowsGray">
        <cfvo type="percent" val="0"/>
        <cfvo type="num" val="0"/>
        <cfvo type="num" val="0" gte="0"/>
      </iconSet>
    </cfRule>
  </conditionalFormatting>
  <conditionalFormatting sqref="I268">
    <cfRule type="iconSet" priority="98">
      <iconSet iconSet="3ArrowsGray">
        <cfvo type="percent" val="0"/>
        <cfvo type="num" val="0"/>
        <cfvo type="num" val="0" gte="0"/>
      </iconSet>
    </cfRule>
  </conditionalFormatting>
  <conditionalFormatting sqref="I269:I270">
    <cfRule type="iconSet" priority="96">
      <iconSet iconSet="3ArrowsGray">
        <cfvo type="percent" val="0"/>
        <cfvo type="num" val="0"/>
        <cfvo type="num" val="0" gte="0"/>
      </iconSet>
    </cfRule>
  </conditionalFormatting>
  <conditionalFormatting sqref="I271:I272">
    <cfRule type="iconSet" priority="97">
      <iconSet iconSet="3ArrowsGray">
        <cfvo type="percent" val="0"/>
        <cfvo type="num" val="0"/>
        <cfvo type="num" val="0" gte="0"/>
      </iconSet>
    </cfRule>
  </conditionalFormatting>
  <conditionalFormatting sqref="I273">
    <cfRule type="iconSet" priority="130">
      <iconSet iconSet="3ArrowsGray">
        <cfvo type="percent" val="0"/>
        <cfvo type="num" val="0"/>
        <cfvo type="num" val="0" gte="0"/>
      </iconSet>
    </cfRule>
  </conditionalFormatting>
  <conditionalFormatting sqref="I276:I277">
    <cfRule type="iconSet" priority="87">
      <iconSet iconSet="3ArrowsGray">
        <cfvo type="percent" val="0"/>
        <cfvo type="num" val="0"/>
        <cfvo type="num" val="0" gte="0"/>
      </iconSet>
    </cfRule>
  </conditionalFormatting>
  <conditionalFormatting sqref="I278">
    <cfRule type="iconSet" priority="85">
      <iconSet iconSet="3ArrowsGray">
        <cfvo type="percent" val="0"/>
        <cfvo type="num" val="0"/>
        <cfvo type="num" val="0" gte="0"/>
      </iconSet>
    </cfRule>
  </conditionalFormatting>
  <conditionalFormatting sqref="I279">
    <cfRule type="iconSet" priority="83">
      <iconSet iconSet="3ArrowsGray">
        <cfvo type="percent" val="0"/>
        <cfvo type="num" val="0"/>
        <cfvo type="num" val="0" gte="0"/>
      </iconSet>
    </cfRule>
  </conditionalFormatting>
  <conditionalFormatting sqref="I280:I292">
    <cfRule type="iconSet" priority="81">
      <iconSet iconSet="3ArrowsGray">
        <cfvo type="percent" val="0"/>
        <cfvo type="num" val="0"/>
        <cfvo type="num" val="0" gte="0"/>
      </iconSet>
    </cfRule>
  </conditionalFormatting>
  <conditionalFormatting sqref="I293">
    <cfRule type="iconSet" priority="79">
      <iconSet iconSet="3ArrowsGray">
        <cfvo type="percent" val="0"/>
        <cfvo type="num" val="0"/>
        <cfvo type="num" val="0" gte="0"/>
      </iconSet>
    </cfRule>
  </conditionalFormatting>
  <conditionalFormatting sqref="I294:I295">
    <cfRule type="iconSet" priority="77">
      <iconSet iconSet="3ArrowsGray">
        <cfvo type="percent" val="0"/>
        <cfvo type="num" val="0"/>
        <cfvo type="num" val="0" gte="0"/>
      </iconSet>
    </cfRule>
  </conditionalFormatting>
  <conditionalFormatting sqref="I296:I298">
    <cfRule type="iconSet" priority="78">
      <iconSet iconSet="3ArrowsGray">
        <cfvo type="percent" val="0"/>
        <cfvo type="num" val="0"/>
        <cfvo type="num" val="0" gte="0"/>
      </iconSet>
    </cfRule>
  </conditionalFormatting>
  <conditionalFormatting sqref="J9:J12">
    <cfRule type="dataBar" priority="10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{F6334A31-13B5-439D-ADAF-FBF88238389F}</x14:id>
        </ext>
      </extLst>
    </cfRule>
  </conditionalFormatting>
  <conditionalFormatting sqref="J17:J36">
    <cfRule type="dataBar" priority="13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{EFF1D0C0-BC66-42C5-B3FD-558D4014D3BD}</x14:id>
        </ext>
      </extLst>
    </cfRule>
  </conditionalFormatting>
  <conditionalFormatting sqref="J43:J62">
    <cfRule type="dataBar" priority="12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{6DA78B23-AB98-4C7E-A5F5-2272F9B637F7}</x14:id>
        </ext>
      </extLst>
    </cfRule>
  </conditionalFormatting>
  <conditionalFormatting sqref="J70">
    <cfRule type="dataBar" priority="7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{AA402476-2CF5-42CE-8AB3-4A8E696A08D5}</x14:id>
        </ext>
      </extLst>
    </cfRule>
  </conditionalFormatting>
  <conditionalFormatting sqref="J71">
    <cfRule type="dataBar" priority="6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{BE969A19-7BE4-4DB4-8BCB-0AABB0355BF5}</x14:id>
        </ext>
      </extLst>
    </cfRule>
  </conditionalFormatting>
  <conditionalFormatting sqref="J72">
    <cfRule type="dataBar" priority="6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{FA6AE04A-ED59-4F4A-B898-958732C2A6E9}</x14:id>
        </ext>
      </extLst>
    </cfRule>
  </conditionalFormatting>
  <conditionalFormatting sqref="J73:J85">
    <cfRule type="dataBar" priority="6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{41AE2F36-3762-45A1-90BC-4F9CC3D75DE4}</x14:id>
        </ext>
      </extLst>
    </cfRule>
  </conditionalFormatting>
  <conditionalFormatting sqref="J87:J88">
    <cfRule type="dataBar" priority="6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{C156DAC2-697C-46F6-A2A0-FD62EB803D94}</x14:id>
        </ext>
      </extLst>
    </cfRule>
  </conditionalFormatting>
  <conditionalFormatting sqref="J95:J96">
    <cfRule type="dataBar" priority="1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{9962A521-6843-400A-9298-598E3C358987}</x14:id>
        </ext>
      </extLst>
    </cfRule>
  </conditionalFormatting>
  <conditionalFormatting sqref="J97">
    <cfRule type="dataBar" priority="9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{89F42842-4EB6-4211-A753-F25E2519C4B9}</x14:id>
        </ext>
      </extLst>
    </cfRule>
  </conditionalFormatting>
  <conditionalFormatting sqref="J98">
    <cfRule type="dataBar" priority="9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{18977762-2867-4273-BE60-74C42B168F37}</x14:id>
        </ext>
      </extLst>
    </cfRule>
  </conditionalFormatting>
  <conditionalFormatting sqref="J99">
    <cfRule type="dataBar" priority="9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{D7DC4FCE-14ED-4963-9D7A-FFB7DDD795A2}</x14:id>
        </ext>
      </extLst>
    </cfRule>
  </conditionalFormatting>
  <conditionalFormatting sqref="J100:J101">
    <cfRule type="dataBar" priority="12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{A0D51995-0A19-4C2E-B317-C6B71888B697}</x14:id>
        </ext>
      </extLst>
    </cfRule>
  </conditionalFormatting>
  <conditionalFormatting sqref="J102:J114">
    <cfRule type="dataBar" priority="12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{8574C00E-A9F9-45DE-8097-3BC2F851C522}</x14:id>
        </ext>
      </extLst>
    </cfRule>
  </conditionalFormatting>
  <conditionalFormatting sqref="J116:J117">
    <cfRule type="dataBar" priority="11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{0033606B-1CE2-4EF5-A099-D4F4BAE7CB1D}</x14:id>
        </ext>
      </extLst>
    </cfRule>
  </conditionalFormatting>
  <conditionalFormatting sqref="J123:J127">
    <cfRule type="dataBar" priority="11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{8BCFBAC2-1D45-480C-A8DF-BA238394D253}</x14:id>
        </ext>
      </extLst>
    </cfRule>
  </conditionalFormatting>
  <conditionalFormatting sqref="J127:J128">
    <cfRule type="dataBar" priority="11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{528DD6B7-F6AB-4AF9-B7BF-1733495DD72A}</x14:id>
        </ext>
      </extLst>
    </cfRule>
  </conditionalFormatting>
  <conditionalFormatting sqref="J129:J141">
    <cfRule type="dataBar" priority="10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{5DA2B70D-9FD7-41EC-89BD-FADBDC59DD90}</x14:id>
        </ext>
      </extLst>
    </cfRule>
  </conditionalFormatting>
  <conditionalFormatting sqref="J143:J144">
    <cfRule type="dataBar" priority="10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{E91F4F7D-9019-4092-AC98-29647E43A58D}</x14:id>
        </ext>
      </extLst>
    </cfRule>
  </conditionalFormatting>
  <conditionalFormatting sqref="J152">
    <cfRule type="dataBar" priority="5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{EEB810F6-53DF-4671-A770-B9393E89ADB5}</x14:id>
        </ext>
      </extLst>
    </cfRule>
  </conditionalFormatting>
  <conditionalFormatting sqref="J153">
    <cfRule type="dataBar" priority="5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{EF8973B9-6522-4739-AB59-90AD9BEDCF8C}</x14:id>
        </ext>
      </extLst>
    </cfRule>
  </conditionalFormatting>
  <conditionalFormatting sqref="J154">
    <cfRule type="dataBar" priority="5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{2B1AD2CD-8EB2-465E-A3E5-C3E5CA81F377}</x14:id>
        </ext>
      </extLst>
    </cfRule>
  </conditionalFormatting>
  <conditionalFormatting sqref="J155:J167">
    <cfRule type="dataBar" priority="5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{A97B16A5-1109-4C54-A352-F2574181D8C2}</x14:id>
        </ext>
      </extLst>
    </cfRule>
  </conditionalFormatting>
  <conditionalFormatting sqref="J169:J170">
    <cfRule type="dataBar" priority="4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{6D5CEAA1-10E4-41E2-82E4-C5BE29C9AD36}</x14:id>
        </ext>
      </extLst>
    </cfRule>
  </conditionalFormatting>
  <conditionalFormatting sqref="J178">
    <cfRule type="dataBar" priority="3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{C0771D4B-92EC-4DF9-A3A9-3F4003A11289}</x14:id>
        </ext>
      </extLst>
    </cfRule>
  </conditionalFormatting>
  <conditionalFormatting sqref="J179">
    <cfRule type="dataBar" priority="3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{3B244874-2FB2-433D-A3F0-E8EABFCD071C}</x14:id>
        </ext>
      </extLst>
    </cfRule>
  </conditionalFormatting>
  <conditionalFormatting sqref="J180:J192">
    <cfRule type="dataBar" priority="3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{2B636FB1-EC5B-498D-A65F-2083DDCAC2CF}</x14:id>
        </ext>
      </extLst>
    </cfRule>
  </conditionalFormatting>
  <conditionalFormatting sqref="J194:J195">
    <cfRule type="dataBar" priority="3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{59610661-4EFC-47A6-9074-4C8DA03993B4}</x14:id>
        </ext>
      </extLst>
    </cfRule>
  </conditionalFormatting>
  <conditionalFormatting sqref="J203">
    <cfRule type="dataBar" priority="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{62B03690-5C03-46C3-A491-AAABCBEA20F9}</x14:id>
        </ext>
      </extLst>
    </cfRule>
  </conditionalFormatting>
  <conditionalFormatting sqref="J204">
    <cfRule type="dataBar" priority="2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{21F4D072-4929-44AE-810A-806B8808D940}</x14:id>
        </ext>
      </extLst>
    </cfRule>
  </conditionalFormatting>
  <conditionalFormatting sqref="J205:J217">
    <cfRule type="dataBar" priority="2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{F4B3D787-7218-4F46-930F-2D859BB26D24}</x14:id>
        </ext>
      </extLst>
    </cfRule>
  </conditionalFormatting>
  <conditionalFormatting sqref="J219:J220">
    <cfRule type="dataBar" priority="1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{6A9855F4-7ECC-4F39-86DD-1B18997119F1}</x14:id>
        </ext>
      </extLst>
    </cfRule>
  </conditionalFormatting>
  <conditionalFormatting sqref="J228">
    <cfRule type="dataBar" priority="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{841ACE87-E026-4291-9667-032220A3B7C1}</x14:id>
        </ext>
      </extLst>
    </cfRule>
  </conditionalFormatting>
  <conditionalFormatting sqref="J229">
    <cfRule type="dataBar" priority="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{38A7E85D-9DD8-4EA4-B318-1B0E58619402}</x14:id>
        </ext>
      </extLst>
    </cfRule>
  </conditionalFormatting>
  <conditionalFormatting sqref="J230:J242">
    <cfRule type="dataBar" priority="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{4A70E11F-A796-44B0-B926-317D11A8D63F}</x14:id>
        </ext>
      </extLst>
    </cfRule>
  </conditionalFormatting>
  <conditionalFormatting sqref="J244:J245">
    <cfRule type="dataBar" priority="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{FB40F05E-EF59-49E6-9D01-749F54D9B8D7}</x14:id>
        </ext>
      </extLst>
    </cfRule>
  </conditionalFormatting>
  <conditionalFormatting sqref="J252">
    <cfRule type="dataBar" priority="11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{79DD2B00-1EB9-4A1E-AD44-2B7DE3926181}</x14:id>
        </ext>
      </extLst>
    </cfRule>
  </conditionalFormatting>
  <conditionalFormatting sqref="J253">
    <cfRule type="dataBar" priority="11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{B47CFAA3-FCA9-4393-B37A-52C6F02995EA}</x14:id>
        </ext>
      </extLst>
    </cfRule>
  </conditionalFormatting>
  <conditionalFormatting sqref="J254">
    <cfRule type="dataBar" priority="10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{81360153-AC63-4733-8CE4-71894F94AB15}</x14:id>
        </ext>
      </extLst>
    </cfRule>
  </conditionalFormatting>
  <conditionalFormatting sqref="J255:J267">
    <cfRule type="dataBar" priority="9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{0533CC00-4570-4A3A-A6BA-20E0C1ECC79A}</x14:id>
        </ext>
      </extLst>
    </cfRule>
  </conditionalFormatting>
  <conditionalFormatting sqref="J269:J270">
    <cfRule type="dataBar" priority="9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{46E3C854-2692-4574-BB4C-3C33B62F9708}</x14:id>
        </ext>
      </extLst>
    </cfRule>
  </conditionalFormatting>
  <conditionalFormatting sqref="J277">
    <cfRule type="dataBar" priority="8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{DD05FD82-40D8-49BD-8E52-82B2BCE01837}</x14:id>
        </ext>
      </extLst>
    </cfRule>
  </conditionalFormatting>
  <conditionalFormatting sqref="J278">
    <cfRule type="dataBar" priority="8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{2E7953F3-DFC5-4507-9B5B-ABD2B3EDD45E}</x14:id>
        </ext>
      </extLst>
    </cfRule>
  </conditionalFormatting>
  <conditionalFormatting sqref="J279">
    <cfRule type="dataBar" priority="8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{6C8F0A3B-BD65-42A2-93DE-14A34C2D5DC1}</x14:id>
        </ext>
      </extLst>
    </cfRule>
  </conditionalFormatting>
  <conditionalFormatting sqref="J280:J292">
    <cfRule type="dataBar" priority="8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{4F068F31-329C-4429-B12B-8AE83A66C063}</x14:id>
        </ext>
      </extLst>
    </cfRule>
  </conditionalFormatting>
  <conditionalFormatting sqref="J294:J295">
    <cfRule type="dataBar" priority="7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{3F1D4AB8-0948-46DF-9309-1CD4A7975605}</x14:id>
        </ext>
      </extLst>
    </cfRule>
  </conditionalFormatting>
  <pageMargins left="0.62992125984251968" right="0.43307086614173229" top="0.15748031496062992" bottom="0.15748031496062992" header="0.31496062992125984" footer="0.31496062992125984"/>
  <pageSetup paperSize="9" scale="57" fitToHeight="4" orientation="portrait" r:id="rId1"/>
  <rowBreaks count="3" manualBreakCount="3">
    <brk id="91" max="12" man="1"/>
    <brk id="173" max="12" man="1"/>
    <brk id="248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334A31-13B5-439D-ADAF-FBF8823838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J9:J12</xm:sqref>
        </x14:conditionalFormatting>
        <x14:conditionalFormatting xmlns:xm="http://schemas.microsoft.com/office/excel/2006/main">
          <x14:cfRule type="dataBar" id="{EFF1D0C0-BC66-42C5-B3FD-558D4014D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J17:J36</xm:sqref>
        </x14:conditionalFormatting>
        <x14:conditionalFormatting xmlns:xm="http://schemas.microsoft.com/office/excel/2006/main">
          <x14:cfRule type="dataBar" id="{6DA78B23-AB98-4C7E-A5F5-2272F9B637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J43:J62</xm:sqref>
        </x14:conditionalFormatting>
        <x14:conditionalFormatting xmlns:xm="http://schemas.microsoft.com/office/excel/2006/main">
          <x14:cfRule type="dataBar" id="{AA402476-2CF5-42CE-8AB3-4A8E696A08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J70</xm:sqref>
        </x14:conditionalFormatting>
        <x14:conditionalFormatting xmlns:xm="http://schemas.microsoft.com/office/excel/2006/main">
          <x14:cfRule type="dataBar" id="{BE969A19-7BE4-4DB4-8BCB-0AABB0355B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J71</xm:sqref>
        </x14:conditionalFormatting>
        <x14:conditionalFormatting xmlns:xm="http://schemas.microsoft.com/office/excel/2006/main">
          <x14:cfRule type="dataBar" id="{FA6AE04A-ED59-4F4A-B898-958732C2A6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J72</xm:sqref>
        </x14:conditionalFormatting>
        <x14:conditionalFormatting xmlns:xm="http://schemas.microsoft.com/office/excel/2006/main">
          <x14:cfRule type="dataBar" id="{41AE2F36-3762-45A1-90BC-4F9CC3D75D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J73:J85</xm:sqref>
        </x14:conditionalFormatting>
        <x14:conditionalFormatting xmlns:xm="http://schemas.microsoft.com/office/excel/2006/main">
          <x14:cfRule type="dataBar" id="{C156DAC2-697C-46F6-A2A0-FD62EB803D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J87:J88</xm:sqref>
        </x14:conditionalFormatting>
        <x14:conditionalFormatting xmlns:xm="http://schemas.microsoft.com/office/excel/2006/main">
          <x14:cfRule type="dataBar" id="{9962A521-6843-400A-9298-598E3C3589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J95:J96</xm:sqref>
        </x14:conditionalFormatting>
        <x14:conditionalFormatting xmlns:xm="http://schemas.microsoft.com/office/excel/2006/main">
          <x14:cfRule type="dataBar" id="{89F42842-4EB6-4211-A753-F25E2519C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J97</xm:sqref>
        </x14:conditionalFormatting>
        <x14:conditionalFormatting xmlns:xm="http://schemas.microsoft.com/office/excel/2006/main">
          <x14:cfRule type="dataBar" id="{18977762-2867-4273-BE60-74C42B168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J98</xm:sqref>
        </x14:conditionalFormatting>
        <x14:conditionalFormatting xmlns:xm="http://schemas.microsoft.com/office/excel/2006/main">
          <x14:cfRule type="dataBar" id="{D7DC4FCE-14ED-4963-9D7A-FFB7DDD795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J99</xm:sqref>
        </x14:conditionalFormatting>
        <x14:conditionalFormatting xmlns:xm="http://schemas.microsoft.com/office/excel/2006/main">
          <x14:cfRule type="dataBar" id="{A0D51995-0A19-4C2E-B317-C6B71888B6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J100:J101</xm:sqref>
        </x14:conditionalFormatting>
        <x14:conditionalFormatting xmlns:xm="http://schemas.microsoft.com/office/excel/2006/main">
          <x14:cfRule type="dataBar" id="{8574C00E-A9F9-45DE-8097-3BC2F851C5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J102:J114</xm:sqref>
        </x14:conditionalFormatting>
        <x14:conditionalFormatting xmlns:xm="http://schemas.microsoft.com/office/excel/2006/main">
          <x14:cfRule type="dataBar" id="{0033606B-1CE2-4EF5-A099-D4F4BAE7C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J116:J117</xm:sqref>
        </x14:conditionalFormatting>
        <x14:conditionalFormatting xmlns:xm="http://schemas.microsoft.com/office/excel/2006/main">
          <x14:cfRule type="dataBar" id="{8BCFBAC2-1D45-480C-A8DF-BA238394D2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J123:J127</xm:sqref>
        </x14:conditionalFormatting>
        <x14:conditionalFormatting xmlns:xm="http://schemas.microsoft.com/office/excel/2006/main">
          <x14:cfRule type="dataBar" id="{528DD6B7-F6AB-4AF9-B7BF-1733495DD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J127:J128</xm:sqref>
        </x14:conditionalFormatting>
        <x14:conditionalFormatting xmlns:xm="http://schemas.microsoft.com/office/excel/2006/main">
          <x14:cfRule type="dataBar" id="{5DA2B70D-9FD7-41EC-89BD-FADBDC59D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J129:J141</xm:sqref>
        </x14:conditionalFormatting>
        <x14:conditionalFormatting xmlns:xm="http://schemas.microsoft.com/office/excel/2006/main">
          <x14:cfRule type="dataBar" id="{E91F4F7D-9019-4092-AC98-29647E43A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J143:J144</xm:sqref>
        </x14:conditionalFormatting>
        <x14:conditionalFormatting xmlns:xm="http://schemas.microsoft.com/office/excel/2006/main">
          <x14:cfRule type="dataBar" id="{EEB810F6-53DF-4671-A770-B9393E89AD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J152</xm:sqref>
        </x14:conditionalFormatting>
        <x14:conditionalFormatting xmlns:xm="http://schemas.microsoft.com/office/excel/2006/main">
          <x14:cfRule type="dataBar" id="{EF8973B9-6522-4739-AB59-90AD9BEDC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</xm:sqref>
        </x14:conditionalFormatting>
        <x14:conditionalFormatting xmlns:xm="http://schemas.microsoft.com/office/excel/2006/main">
          <x14:cfRule type="dataBar" id="{2B1AD2CD-8EB2-465E-A3E5-C3E5CA81F3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J154</xm:sqref>
        </x14:conditionalFormatting>
        <x14:conditionalFormatting xmlns:xm="http://schemas.microsoft.com/office/excel/2006/main">
          <x14:cfRule type="dataBar" id="{A97B16A5-1109-4C54-A352-F2574181D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J155:J167</xm:sqref>
        </x14:conditionalFormatting>
        <x14:conditionalFormatting xmlns:xm="http://schemas.microsoft.com/office/excel/2006/main">
          <x14:cfRule type="dataBar" id="{6D5CEAA1-10E4-41E2-82E4-C5BE29C9A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J169:J170</xm:sqref>
        </x14:conditionalFormatting>
        <x14:conditionalFormatting xmlns:xm="http://schemas.microsoft.com/office/excel/2006/main">
          <x14:cfRule type="dataBar" id="{C0771D4B-92EC-4DF9-A3A9-3F4003A11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J178</xm:sqref>
        </x14:conditionalFormatting>
        <x14:conditionalFormatting xmlns:xm="http://schemas.microsoft.com/office/excel/2006/main">
          <x14:cfRule type="dataBar" id="{3B244874-2FB2-433D-A3F0-E8EABFCD0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J179</xm:sqref>
        </x14:conditionalFormatting>
        <x14:conditionalFormatting xmlns:xm="http://schemas.microsoft.com/office/excel/2006/main">
          <x14:cfRule type="dataBar" id="{2B636FB1-EC5B-498D-A65F-2083DDCAC2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J180:J192</xm:sqref>
        </x14:conditionalFormatting>
        <x14:conditionalFormatting xmlns:xm="http://schemas.microsoft.com/office/excel/2006/main">
          <x14:cfRule type="dataBar" id="{59610661-4EFC-47A6-9074-4C8DA03993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J194:J195</xm:sqref>
        </x14:conditionalFormatting>
        <x14:conditionalFormatting xmlns:xm="http://schemas.microsoft.com/office/excel/2006/main">
          <x14:cfRule type="dataBar" id="{62B03690-5C03-46C3-A491-AAABCBEA2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J203</xm:sqref>
        </x14:conditionalFormatting>
        <x14:conditionalFormatting xmlns:xm="http://schemas.microsoft.com/office/excel/2006/main">
          <x14:cfRule type="dataBar" id="{21F4D072-4929-44AE-810A-806B8808D9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J204</xm:sqref>
        </x14:conditionalFormatting>
        <x14:conditionalFormatting xmlns:xm="http://schemas.microsoft.com/office/excel/2006/main">
          <x14:cfRule type="dataBar" id="{F4B3D787-7218-4F46-930F-2D859BB26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J205:J217</xm:sqref>
        </x14:conditionalFormatting>
        <x14:conditionalFormatting xmlns:xm="http://schemas.microsoft.com/office/excel/2006/main">
          <x14:cfRule type="dataBar" id="{6A9855F4-7ECC-4F39-86DD-1B1899711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J219:J220</xm:sqref>
        </x14:conditionalFormatting>
        <x14:conditionalFormatting xmlns:xm="http://schemas.microsoft.com/office/excel/2006/main">
          <x14:cfRule type="dataBar" id="{841ACE87-E026-4291-9667-032220A3B7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J228</xm:sqref>
        </x14:conditionalFormatting>
        <x14:conditionalFormatting xmlns:xm="http://schemas.microsoft.com/office/excel/2006/main">
          <x14:cfRule type="dataBar" id="{38A7E85D-9DD8-4EA4-B318-1B0E58619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J229</xm:sqref>
        </x14:conditionalFormatting>
        <x14:conditionalFormatting xmlns:xm="http://schemas.microsoft.com/office/excel/2006/main">
          <x14:cfRule type="dataBar" id="{4A70E11F-A796-44B0-B926-317D11A8D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J230:J242</xm:sqref>
        </x14:conditionalFormatting>
        <x14:conditionalFormatting xmlns:xm="http://schemas.microsoft.com/office/excel/2006/main">
          <x14:cfRule type="dataBar" id="{FB40F05E-EF59-49E6-9D01-749F54D9B8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J244:J245</xm:sqref>
        </x14:conditionalFormatting>
        <x14:conditionalFormatting xmlns:xm="http://schemas.microsoft.com/office/excel/2006/main">
          <x14:cfRule type="dataBar" id="{79DD2B00-1EB9-4A1E-AD44-2B7DE39261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J252</xm:sqref>
        </x14:conditionalFormatting>
        <x14:conditionalFormatting xmlns:xm="http://schemas.microsoft.com/office/excel/2006/main">
          <x14:cfRule type="dataBar" id="{B47CFAA3-FCA9-4393-B37A-52C6F02995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J253</xm:sqref>
        </x14:conditionalFormatting>
        <x14:conditionalFormatting xmlns:xm="http://schemas.microsoft.com/office/excel/2006/main">
          <x14:cfRule type="dataBar" id="{81360153-AC63-4733-8CE4-71894F94AB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J254</xm:sqref>
        </x14:conditionalFormatting>
        <x14:conditionalFormatting xmlns:xm="http://schemas.microsoft.com/office/excel/2006/main">
          <x14:cfRule type="dataBar" id="{0533CC00-4570-4A3A-A6BA-20E0C1ECC7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J255:J267</xm:sqref>
        </x14:conditionalFormatting>
        <x14:conditionalFormatting xmlns:xm="http://schemas.microsoft.com/office/excel/2006/main">
          <x14:cfRule type="dataBar" id="{46E3C854-2692-4574-BB4C-3C33B62F97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J269:J270</xm:sqref>
        </x14:conditionalFormatting>
        <x14:conditionalFormatting xmlns:xm="http://schemas.microsoft.com/office/excel/2006/main">
          <x14:cfRule type="dataBar" id="{DD05FD82-40D8-49BD-8E52-82B2BCE018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J277</xm:sqref>
        </x14:conditionalFormatting>
        <x14:conditionalFormatting xmlns:xm="http://schemas.microsoft.com/office/excel/2006/main">
          <x14:cfRule type="dataBar" id="{2E7953F3-DFC5-4507-9B5B-ABD2B3EDD4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J278</xm:sqref>
        </x14:conditionalFormatting>
        <x14:conditionalFormatting xmlns:xm="http://schemas.microsoft.com/office/excel/2006/main">
          <x14:cfRule type="dataBar" id="{6C8F0A3B-BD65-42A2-93DE-14A34C2D5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J279</xm:sqref>
        </x14:conditionalFormatting>
        <x14:conditionalFormatting xmlns:xm="http://schemas.microsoft.com/office/excel/2006/main">
          <x14:cfRule type="dataBar" id="{4F068F31-329C-4429-B12B-8AE83A66C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J280:J292</xm:sqref>
        </x14:conditionalFormatting>
        <x14:conditionalFormatting xmlns:xm="http://schemas.microsoft.com/office/excel/2006/main">
          <x14:cfRule type="dataBar" id="{3F1D4AB8-0948-46DF-9309-1CD4A7975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J294:J295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markers="1" high="1" xr2:uid="{8BE3E609-AE3A-46C8-97E8-3149329AD88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comparison'!C297:G297</xm:f>
              <xm:sqref>H297</xm:sqref>
            </x14:sparkline>
            <x14:sparkline>
              <xm:f>'YoY comparison'!C298:G298</xm:f>
              <xm:sqref>H298</xm:sqref>
            </x14:sparkline>
          </x14:sparklines>
        </x14:sparklineGroup>
        <x14:sparklineGroup lineWeight="1.5" displayEmptyCellsAs="gap" markers="1" high="1" xr2:uid="{7EAF5448-80A8-49C3-B45B-0E238F4C0AA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comparison'!C9:G9</xm:f>
              <xm:sqref>H9</xm:sqref>
            </x14:sparkline>
            <x14:sparkline>
              <xm:f>'YoY comparison'!C10:G10</xm:f>
              <xm:sqref>H10</xm:sqref>
            </x14:sparkline>
            <x14:sparkline>
              <xm:f>'YoY comparison'!C11:G11</xm:f>
              <xm:sqref>H11</xm:sqref>
            </x14:sparkline>
            <x14:sparkline>
              <xm:f>'YoY comparison'!C12:G12</xm:f>
              <xm:sqref>H12</xm:sqref>
            </x14:sparkline>
          </x14:sparklines>
        </x14:sparklineGroup>
        <x14:sparklineGroup lineWeight="1.5" displayEmptyCellsAs="gap" markers="1" high="1" xr2:uid="{011BE124-FDA8-472C-A711-5A1F51CF1F31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comparison'!C143:G143</xm:f>
              <xm:sqref>H143</xm:sqref>
            </x14:sparkline>
            <x14:sparkline>
              <xm:f>'YoY comparison'!C144:G144</xm:f>
              <xm:sqref>H144</xm:sqref>
            </x14:sparkline>
            <x14:sparkline>
              <xm:f>'YoY comparison'!C145:G145</xm:f>
              <xm:sqref>H145</xm:sqref>
            </x14:sparkline>
          </x14:sparklines>
        </x14:sparklineGroup>
        <x14:sparklineGroup lineWeight="1.5" displayEmptyCellsAs="gap" markers="1" high="1" xr2:uid="{70E2239A-8C2F-4F9E-9208-B3F18F3DF7B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comparison'!C16:G16</xm:f>
              <xm:sqref>H16</xm:sqref>
            </x14:sparkline>
            <x14:sparkline>
              <xm:f>'YoY comparison'!C17:G17</xm:f>
              <xm:sqref>H17</xm:sqref>
            </x14:sparkline>
            <x14:sparkline>
              <xm:f>'YoY comparison'!C19:G19</xm:f>
              <xm:sqref>H19</xm:sqref>
            </x14:sparkline>
            <x14:sparkline>
              <xm:f>'YoY comparison'!C20:G20</xm:f>
              <xm:sqref>H20</xm:sqref>
            </x14:sparkline>
            <x14:sparkline>
              <xm:f>'YoY comparison'!C21:G21</xm:f>
              <xm:sqref>H21</xm:sqref>
            </x14:sparkline>
            <x14:sparkline>
              <xm:f>'YoY comparison'!C22:G22</xm:f>
              <xm:sqref>H22</xm:sqref>
            </x14:sparkline>
            <x14:sparkline>
              <xm:f>'YoY comparison'!C23:G23</xm:f>
              <xm:sqref>H23</xm:sqref>
            </x14:sparkline>
            <x14:sparkline>
              <xm:f>'YoY comparison'!C24:G24</xm:f>
              <xm:sqref>H24</xm:sqref>
            </x14:sparkline>
            <x14:sparkline>
              <xm:f>'YoY comparison'!C25:G25</xm:f>
              <xm:sqref>H25</xm:sqref>
            </x14:sparkline>
            <x14:sparkline>
              <xm:f>'YoY comparison'!C26:G26</xm:f>
              <xm:sqref>H26</xm:sqref>
            </x14:sparkline>
            <x14:sparkline>
              <xm:f>'YoY comparison'!C27:G27</xm:f>
              <xm:sqref>H27</xm:sqref>
            </x14:sparkline>
            <x14:sparkline>
              <xm:f>'YoY comparison'!C28:G28</xm:f>
              <xm:sqref>H28</xm:sqref>
            </x14:sparkline>
            <x14:sparkline>
              <xm:f>'YoY comparison'!C30:G30</xm:f>
              <xm:sqref>H30</xm:sqref>
            </x14:sparkline>
            <x14:sparkline>
              <xm:f>'YoY comparison'!C31:G31</xm:f>
              <xm:sqref>H31</xm:sqref>
            </x14:sparkline>
            <x14:sparkline>
              <xm:f>'YoY comparison'!C32:G32</xm:f>
              <xm:sqref>H32</xm:sqref>
            </x14:sparkline>
            <x14:sparkline>
              <xm:f>'YoY comparison'!C33:G33</xm:f>
              <xm:sqref>H33</xm:sqref>
            </x14:sparkline>
            <x14:sparkline>
              <xm:f>'YoY comparison'!C34:G34</xm:f>
              <xm:sqref>H34</xm:sqref>
            </x14:sparkline>
            <x14:sparkline>
              <xm:f>'YoY comparison'!C35:G35</xm:f>
              <xm:sqref>H35</xm:sqref>
            </x14:sparkline>
            <x14:sparkline>
              <xm:f>'YoY comparison'!C36:G36</xm:f>
              <xm:sqref>H36</xm:sqref>
            </x14:sparkline>
            <x14:sparkline>
              <xm:f>'YoY comparison'!C37:G37</xm:f>
              <xm:sqref>H37</xm:sqref>
            </x14:sparkline>
            <x14:sparkline>
              <xm:f>'YoY comparison'!C38:G38</xm:f>
              <xm:sqref>H38</xm:sqref>
            </x14:sparkline>
          </x14:sparklines>
        </x14:sparklineGroup>
        <x14:sparklineGroup lineWeight="1.5" displayEmptyCellsAs="gap" markers="1" high="1" xr2:uid="{6226B21E-67F5-46F4-AE79-AEA176A56E90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comparison'!C269:G269</xm:f>
              <xm:sqref>H269</xm:sqref>
            </x14:sparkline>
            <x14:sparkline>
              <xm:f>'YoY comparison'!C270:G270</xm:f>
              <xm:sqref>H270</xm:sqref>
            </x14:sparkline>
            <x14:sparkline>
              <xm:f>'YoY comparison'!C271:G271</xm:f>
              <xm:sqref>H271</xm:sqref>
            </x14:sparkline>
            <x14:sparkline>
              <xm:f>'YoY comparison'!C272:G272</xm:f>
              <xm:sqref>H272</xm:sqref>
            </x14:sparkline>
          </x14:sparklines>
        </x14:sparklineGroup>
        <x14:sparklineGroup lineWeight="1.5" displayEmptyCellsAs="gap" markers="1" high="1" xr2:uid="{FD886EB6-746D-4C97-98A7-164AE14E37BD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comparison'!C122:G122</xm:f>
              <xm:sqref>H122</xm:sqref>
            </x14:sparkline>
            <x14:sparkline>
              <xm:f>'YoY comparison'!C123:G123</xm:f>
              <xm:sqref>H123</xm:sqref>
            </x14:sparkline>
            <x14:sparkline>
              <xm:f>'YoY comparison'!C124:G124</xm:f>
              <xm:sqref>H124</xm:sqref>
            </x14:sparkline>
            <x14:sparkline>
              <xm:f>'YoY comparison'!C125:G125</xm:f>
              <xm:sqref>H125</xm:sqref>
            </x14:sparkline>
            <x14:sparkline>
              <xm:f>'YoY comparison'!C126:G126</xm:f>
              <xm:sqref>H126</xm:sqref>
            </x14:sparkline>
            <x14:sparkline>
              <xm:f>'YoY comparison'!C127:G127</xm:f>
              <xm:sqref>H127</xm:sqref>
            </x14:sparkline>
            <x14:sparkline>
              <xm:f>'YoY comparison'!C128:G128</xm:f>
              <xm:sqref>H128</xm:sqref>
            </x14:sparkline>
            <x14:sparkline>
              <xm:f>'YoY comparison'!C129:G129</xm:f>
              <xm:sqref>H129</xm:sqref>
            </x14:sparkline>
            <x14:sparkline>
              <xm:f>'YoY comparison'!C130:G130</xm:f>
              <xm:sqref>H130</xm:sqref>
            </x14:sparkline>
            <x14:sparkline>
              <xm:f>'YoY comparison'!C131:G131</xm:f>
              <xm:sqref>H131</xm:sqref>
            </x14:sparkline>
            <x14:sparkline>
              <xm:f>'YoY comparison'!C132:G132</xm:f>
              <xm:sqref>H132</xm:sqref>
            </x14:sparkline>
            <x14:sparkline>
              <xm:f>'YoY comparison'!C133:G133</xm:f>
              <xm:sqref>H133</xm:sqref>
            </x14:sparkline>
            <x14:sparkline>
              <xm:f>'YoY comparison'!C134:G134</xm:f>
              <xm:sqref>H134</xm:sqref>
            </x14:sparkline>
            <x14:sparkline>
              <xm:f>'YoY comparison'!C136:G136</xm:f>
              <xm:sqref>H136</xm:sqref>
            </x14:sparkline>
            <x14:sparkline>
              <xm:f>'YoY comparison'!C137:G137</xm:f>
              <xm:sqref>H137</xm:sqref>
            </x14:sparkline>
            <x14:sparkline>
              <xm:f>'YoY comparison'!C138:G138</xm:f>
              <xm:sqref>H138</xm:sqref>
            </x14:sparkline>
            <x14:sparkline>
              <xm:f>'YoY comparison'!C139:G139</xm:f>
              <xm:sqref>H139</xm:sqref>
            </x14:sparkline>
            <x14:sparkline>
              <xm:f>'YoY comparison'!C140:G140</xm:f>
              <xm:sqref>H140</xm:sqref>
            </x14:sparkline>
            <x14:sparkline>
              <xm:f>'YoY comparison'!C141:G141</xm:f>
              <xm:sqref>H141</xm:sqref>
            </x14:sparkline>
            <x14:sparkline>
              <xm:f>'YoY comparison'!C142:G142</xm:f>
              <xm:sqref>H142</xm:sqref>
            </x14:sparkline>
          </x14:sparklines>
        </x14:sparklineGroup>
        <x14:sparklineGroup lineWeight="1.5" displayEmptyCellsAs="gap" markers="1" high="1" xr2:uid="{D177B44F-4499-4CA2-8F40-C7522CB6BE2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comparison'!C94:G94</xm:f>
              <xm:sqref>H94</xm:sqref>
            </x14:sparkline>
            <x14:sparkline>
              <xm:f>'YoY comparison'!C95:G95</xm:f>
              <xm:sqref>H95</xm:sqref>
            </x14:sparkline>
            <x14:sparkline>
              <xm:f>'YoY comparison'!C96:G96</xm:f>
              <xm:sqref>H96</xm:sqref>
            </x14:sparkline>
            <x14:sparkline>
              <xm:f>'YoY comparison'!C97:G97</xm:f>
              <xm:sqref>H97</xm:sqref>
            </x14:sparkline>
            <x14:sparkline>
              <xm:f>'YoY comparison'!C98:G98</xm:f>
              <xm:sqref>H98</xm:sqref>
            </x14:sparkline>
            <x14:sparkline>
              <xm:f>'YoY comparison'!C99:G99</xm:f>
              <xm:sqref>H99</xm:sqref>
            </x14:sparkline>
            <x14:sparkline>
              <xm:f>'YoY comparison'!C100:G100</xm:f>
              <xm:sqref>H100</xm:sqref>
            </x14:sparkline>
            <x14:sparkline>
              <xm:f>'YoY comparison'!C101:G101</xm:f>
              <xm:sqref>H101</xm:sqref>
            </x14:sparkline>
            <x14:sparkline>
              <xm:f>'YoY comparison'!C102:G102</xm:f>
              <xm:sqref>H102</xm:sqref>
            </x14:sparkline>
            <x14:sparkline>
              <xm:f>'YoY comparison'!C103:G103</xm:f>
              <xm:sqref>H103</xm:sqref>
            </x14:sparkline>
            <x14:sparkline>
              <xm:f>'YoY comparison'!C104:G104</xm:f>
              <xm:sqref>H104</xm:sqref>
            </x14:sparkline>
            <x14:sparkline>
              <xm:f>'YoY comparison'!C105:G105</xm:f>
              <xm:sqref>H105</xm:sqref>
            </x14:sparkline>
            <x14:sparkline>
              <xm:f>'YoY comparison'!C106:G106</xm:f>
              <xm:sqref>H106</xm:sqref>
            </x14:sparkline>
            <x14:sparkline>
              <xm:f>'YoY comparison'!C107:G107</xm:f>
              <xm:sqref>H107</xm:sqref>
            </x14:sparkline>
            <x14:sparkline>
              <xm:f>'YoY comparison'!C108:G108</xm:f>
              <xm:sqref>H108</xm:sqref>
            </x14:sparkline>
            <x14:sparkline>
              <xm:f>'YoY comparison'!C109:G109</xm:f>
              <xm:sqref>H109</xm:sqref>
            </x14:sparkline>
            <x14:sparkline>
              <xm:f>'YoY comparison'!C110:G110</xm:f>
              <xm:sqref>H110</xm:sqref>
            </x14:sparkline>
            <x14:sparkline>
              <xm:f>'YoY comparison'!C111:G111</xm:f>
              <xm:sqref>H111</xm:sqref>
            </x14:sparkline>
            <x14:sparkline>
              <xm:f>'YoY comparison'!C112:G112</xm:f>
              <xm:sqref>H112</xm:sqref>
            </x14:sparkline>
            <x14:sparkline>
              <xm:f>'YoY comparison'!C113:G113</xm:f>
              <xm:sqref>H113</xm:sqref>
            </x14:sparkline>
            <x14:sparkline>
              <xm:f>'YoY comparison'!C114:G114</xm:f>
              <xm:sqref>H114</xm:sqref>
            </x14:sparkline>
            <x14:sparkline>
              <xm:f>'YoY comparison'!C115:G115</xm:f>
              <xm:sqref>H115</xm:sqref>
            </x14:sparkline>
          </x14:sparklines>
        </x14:sparklineGroup>
        <x14:sparklineGroup lineWeight="1.5" displayEmptyCellsAs="gap" markers="1" high="1" xr2:uid="{F7D63F4C-D36A-49B0-B62C-C0B80B7861CB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comparison'!C116:G116</xm:f>
              <xm:sqref>H116</xm:sqref>
            </x14:sparkline>
            <x14:sparkline>
              <xm:f>'YoY comparison'!C117:G117</xm:f>
              <xm:sqref>H117</xm:sqref>
            </x14:sparkline>
            <x14:sparkline>
              <xm:f>'YoY comparison'!C118:G118</xm:f>
              <xm:sqref>H118</xm:sqref>
            </x14:sparkline>
          </x14:sparklines>
        </x14:sparklineGroup>
        <x14:sparklineGroup lineWeight="1.5" displayEmptyCellsAs="gap" markers="1" high="1" xr2:uid="{EDC0F1BC-7BB3-4196-89F0-088DF5F36C8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comparison'!C42:G42</xm:f>
              <xm:sqref>H42</xm:sqref>
            </x14:sparkline>
            <x14:sparkline>
              <xm:f>'YoY comparison'!C43:G43</xm:f>
              <xm:sqref>H43</xm:sqref>
            </x14:sparkline>
            <x14:sparkline>
              <xm:f>'YoY comparison'!C45:G45</xm:f>
              <xm:sqref>H45</xm:sqref>
            </x14:sparkline>
            <x14:sparkline>
              <xm:f>'YoY comparison'!C46:G46</xm:f>
              <xm:sqref>H46</xm:sqref>
            </x14:sparkline>
            <x14:sparkline>
              <xm:f>'YoY comparison'!C47:G47</xm:f>
              <xm:sqref>H47</xm:sqref>
            </x14:sparkline>
            <x14:sparkline>
              <xm:f>'YoY comparison'!C48:G48</xm:f>
              <xm:sqref>H48</xm:sqref>
            </x14:sparkline>
            <x14:sparkline>
              <xm:f>'YoY comparison'!C49:G49</xm:f>
              <xm:sqref>H49</xm:sqref>
            </x14:sparkline>
            <x14:sparkline>
              <xm:f>'YoY comparison'!C50:G50</xm:f>
              <xm:sqref>H50</xm:sqref>
            </x14:sparkline>
            <x14:sparkline>
              <xm:f>'YoY comparison'!C51:G51</xm:f>
              <xm:sqref>H51</xm:sqref>
            </x14:sparkline>
            <x14:sparkline>
              <xm:f>'YoY comparison'!C52:G52</xm:f>
              <xm:sqref>H52</xm:sqref>
            </x14:sparkline>
            <x14:sparkline>
              <xm:f>'YoY comparison'!C53:G53</xm:f>
              <xm:sqref>H53</xm:sqref>
            </x14:sparkline>
            <x14:sparkline>
              <xm:f>'YoY comparison'!C54:G54</xm:f>
              <xm:sqref>H54</xm:sqref>
            </x14:sparkline>
            <x14:sparkline>
              <xm:f>'YoY comparison'!C56:G56</xm:f>
              <xm:sqref>H56</xm:sqref>
            </x14:sparkline>
            <x14:sparkline>
              <xm:f>'YoY comparison'!C57:G57</xm:f>
              <xm:sqref>H57</xm:sqref>
            </x14:sparkline>
            <x14:sparkline>
              <xm:f>'YoY comparison'!C58:G58</xm:f>
              <xm:sqref>H58</xm:sqref>
            </x14:sparkline>
            <x14:sparkline>
              <xm:f>'YoY comparison'!C59:G59</xm:f>
              <xm:sqref>H59</xm:sqref>
            </x14:sparkline>
            <x14:sparkline>
              <xm:f>'YoY comparison'!C60:G60</xm:f>
              <xm:sqref>H60</xm:sqref>
            </x14:sparkline>
          </x14:sparklines>
        </x14:sparklineGroup>
        <x14:sparklineGroup lineWeight="1.5" displayEmptyCellsAs="gap" markers="1" high="1" xr2:uid="{E03DC412-D30B-463E-A078-3E4EA07DC44E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comparison'!C251:G251</xm:f>
              <xm:sqref>H251</xm:sqref>
            </x14:sparkline>
            <x14:sparkline>
              <xm:f>'YoY comparison'!C252:G252</xm:f>
              <xm:sqref>H252</xm:sqref>
            </x14:sparkline>
            <x14:sparkline>
              <xm:f>'YoY comparison'!C253:G253</xm:f>
              <xm:sqref>H253</xm:sqref>
            </x14:sparkline>
            <x14:sparkline>
              <xm:f>'YoY comparison'!C254:G254</xm:f>
              <xm:sqref>H254</xm:sqref>
            </x14:sparkline>
            <x14:sparkline>
              <xm:f>'YoY comparison'!C255:G255</xm:f>
              <xm:sqref>H255</xm:sqref>
            </x14:sparkline>
            <x14:sparkline>
              <xm:f>'YoY comparison'!C256:G256</xm:f>
              <xm:sqref>H256</xm:sqref>
            </x14:sparkline>
            <x14:sparkline>
              <xm:f>'YoY comparison'!C257:G257</xm:f>
              <xm:sqref>H257</xm:sqref>
            </x14:sparkline>
            <x14:sparkline>
              <xm:f>'YoY comparison'!C258:G258</xm:f>
              <xm:sqref>H258</xm:sqref>
            </x14:sparkline>
            <x14:sparkline>
              <xm:f>'YoY comparison'!C259:G259</xm:f>
              <xm:sqref>H259</xm:sqref>
            </x14:sparkline>
            <x14:sparkline>
              <xm:f>'YoY comparison'!C262:G262</xm:f>
              <xm:sqref>H262</xm:sqref>
            </x14:sparkline>
            <x14:sparkline>
              <xm:f>'YoY comparison'!C266:G266</xm:f>
              <xm:sqref>H266</xm:sqref>
            </x14:sparkline>
            <x14:sparkline>
              <xm:f>'YoY comparison'!C267:G267</xm:f>
              <xm:sqref>H267</xm:sqref>
            </x14:sparkline>
            <x14:sparkline>
              <xm:f>'YoY comparison'!C268:G268</xm:f>
              <xm:sqref>H268</xm:sqref>
            </x14:sparkline>
            <x14:sparkline>
              <xm:f>'YoY comparison'!C273:G273</xm:f>
              <xm:sqref>H273</xm:sqref>
            </x14:sparkline>
          </x14:sparklines>
        </x14:sparklineGroup>
        <x14:sparklineGroup lineWeight="1.5" displayEmptyCellsAs="gap" markers="1" high="1" xr2:uid="{00857EA0-715A-44A5-8025-E23481199291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comparison'!C64:E64</xm:f>
              <xm:sqref>H64</xm:sqref>
            </x14:sparkline>
            <x14:sparkline>
              <xm:f>'YoY comparison'!C65:E65</xm:f>
              <xm:sqref>H65</xm:sqref>
            </x14:sparkline>
            <x14:sparkline>
              <xm:f>'YoY comparison'!C90:E90</xm:f>
              <xm:sqref>H90</xm:sqref>
            </x14:sparkline>
          </x14:sparklines>
        </x14:sparklineGroup>
        <x14:sparklineGroup lineWeight="1.5" displayEmptyCellsAs="gap" markers="1" high="1" xr2:uid="{925755D5-369D-4FD7-AA86-25CA39388F07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comparison'!C61:G61</xm:f>
              <xm:sqref>H61</xm:sqref>
            </x14:sparkline>
            <x14:sparkline>
              <xm:f>'YoY comparison'!C62:G62</xm:f>
              <xm:sqref>H62</xm:sqref>
            </x14:sparkline>
            <x14:sparkline>
              <xm:f>'YoY comparison'!C63:G63</xm:f>
              <xm:sqref>H63</xm:sqref>
            </x14:sparkline>
          </x14:sparklines>
        </x14:sparklineGroup>
        <x14:sparklineGroup lineWeight="1.5" displayEmptyCellsAs="gap" markers="1" high="1" xr2:uid="{81EB07C3-DE82-42DD-B389-0E2BD4985DA0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comparison'!C247:G247</xm:f>
              <xm:sqref>H247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F912-CF93-4F8E-986F-4C4A272390DA}">
  <dimension ref="A1:J118"/>
  <sheetViews>
    <sheetView view="pageBreakPreview" zoomScale="120" zoomScaleNormal="160" zoomScaleSheetLayoutView="120" workbookViewId="0">
      <selection activeCell="I116" sqref="I116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396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46127</v>
      </c>
      <c r="F6" s="18" t="s">
        <v>3</v>
      </c>
      <c r="G6" t="s">
        <v>366</v>
      </c>
      <c r="J6" s="161"/>
    </row>
    <row r="7" spans="1:10">
      <c r="A7" s="101"/>
      <c r="F7" s="18" t="s">
        <v>120</v>
      </c>
      <c r="G7">
        <v>80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E10" s="70">
        <v>5.25</v>
      </c>
      <c r="F10" s="25" t="s">
        <v>13</v>
      </c>
      <c r="G10" s="22">
        <v>900</v>
      </c>
      <c r="H10" s="4">
        <v>4725</v>
      </c>
      <c r="I10" s="4"/>
      <c r="J10" s="161"/>
    </row>
    <row r="11" spans="1:10">
      <c r="A11" s="168" t="s">
        <v>14</v>
      </c>
      <c r="E11" s="70"/>
      <c r="F11" s="25" t="s">
        <v>288</v>
      </c>
      <c r="G11" s="22"/>
      <c r="H11" s="4">
        <v>0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4725</v>
      </c>
      <c r="J14" s="169">
        <v>4725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318</v>
      </c>
      <c r="E18" s="23">
        <v>3</v>
      </c>
      <c r="F18" s="68" t="s">
        <v>25</v>
      </c>
      <c r="G18" s="13">
        <v>40</v>
      </c>
      <c r="H18" s="14">
        <v>120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4">
        <v>3</v>
      </c>
      <c r="F19" s="71" t="s">
        <v>25</v>
      </c>
      <c r="G19" s="123">
        <v>7.0000000000000007E-2</v>
      </c>
      <c r="H19" s="123">
        <v>3.2</v>
      </c>
      <c r="I19" s="17">
        <v>123.2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>
        <v>46082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74"/>
      <c r="B28" s="16"/>
      <c r="E28" s="25"/>
      <c r="F28" s="25"/>
      <c r="G28" s="5"/>
      <c r="H28" s="4"/>
      <c r="I28" s="17">
        <v>790.22235000000001</v>
      </c>
      <c r="J28" s="175"/>
    </row>
    <row r="29" spans="1:10">
      <c r="A29" s="173" t="s">
        <v>29</v>
      </c>
      <c r="B29" s="11" t="s">
        <v>369</v>
      </c>
      <c r="C29" s="12" t="s">
        <v>29</v>
      </c>
      <c r="D29" s="12" t="s">
        <v>207</v>
      </c>
      <c r="E29" s="23">
        <v>2.1</v>
      </c>
      <c r="F29" s="68" t="s">
        <v>31</v>
      </c>
      <c r="G29" s="150">
        <v>15.432375000000002</v>
      </c>
      <c r="H29" s="14">
        <v>32.407987500000004</v>
      </c>
      <c r="I29" s="12"/>
      <c r="J29" s="161"/>
    </row>
    <row r="30" spans="1:10">
      <c r="A30" s="101"/>
      <c r="B30" s="124" t="s">
        <v>97</v>
      </c>
      <c r="C30" t="s">
        <v>29</v>
      </c>
      <c r="D30" t="s">
        <v>251</v>
      </c>
      <c r="E30" s="25">
        <v>0.3</v>
      </c>
      <c r="F30" s="25" t="s">
        <v>31</v>
      </c>
      <c r="G30" s="5">
        <v>137.97525000000002</v>
      </c>
      <c r="H30" s="4">
        <v>41.392575000000001</v>
      </c>
      <c r="J30" s="161"/>
    </row>
    <row r="31" spans="1:10">
      <c r="A31" s="101"/>
      <c r="B31" s="124"/>
      <c r="E31" s="25"/>
      <c r="F31" s="25"/>
      <c r="G31" s="5"/>
      <c r="H31" s="4"/>
      <c r="J31" s="161"/>
    </row>
    <row r="32" spans="1:10">
      <c r="A32" s="101"/>
      <c r="B32" s="124"/>
      <c r="C32" s="198" t="s">
        <v>29</v>
      </c>
      <c r="D32" s="198" t="s">
        <v>250</v>
      </c>
      <c r="E32" s="204">
        <v>0.19</v>
      </c>
      <c r="F32" s="198" t="s">
        <v>31</v>
      </c>
      <c r="G32" s="5">
        <v>65.3202</v>
      </c>
      <c r="H32" s="4">
        <v>12.410838</v>
      </c>
      <c r="J32" s="161"/>
    </row>
    <row r="33" spans="1:10">
      <c r="A33" s="101"/>
      <c r="B33" s="124"/>
      <c r="C33" s="198" t="s">
        <v>29</v>
      </c>
      <c r="D33" s="198" t="s">
        <v>85</v>
      </c>
      <c r="E33" s="204">
        <v>0.19</v>
      </c>
      <c r="F33" s="198" t="s">
        <v>31</v>
      </c>
      <c r="G33" s="5">
        <v>86.199093750000017</v>
      </c>
      <c r="H33" s="4">
        <v>16.377827812500005</v>
      </c>
      <c r="J33" s="161"/>
    </row>
    <row r="34" spans="1:10">
      <c r="A34" s="101"/>
      <c r="B34" s="124"/>
      <c r="E34" s="127"/>
      <c r="F34" s="25"/>
      <c r="G34" s="5"/>
      <c r="H34" s="4"/>
      <c r="J34" s="161"/>
    </row>
    <row r="35" spans="1:10">
      <c r="A35" s="101"/>
      <c r="B35" s="124">
        <v>46174</v>
      </c>
      <c r="C35" s="198" t="s">
        <v>29</v>
      </c>
      <c r="D35" s="198" t="s">
        <v>185</v>
      </c>
      <c r="E35" s="204">
        <v>2.5</v>
      </c>
      <c r="F35" s="198" t="s">
        <v>31</v>
      </c>
      <c r="G35" s="5">
        <v>61.451250000000009</v>
      </c>
      <c r="H35" s="4">
        <v>153.62812500000001</v>
      </c>
      <c r="J35" s="161"/>
    </row>
    <row r="36" spans="1:10">
      <c r="A36" s="101"/>
      <c r="B36" s="124"/>
      <c r="E36" s="25"/>
      <c r="F36" s="25"/>
      <c r="G36" s="5"/>
      <c r="H36" s="4"/>
      <c r="J36" s="161"/>
    </row>
    <row r="37" spans="1:10">
      <c r="A37" s="101"/>
      <c r="B37" s="124"/>
      <c r="C37" t="s">
        <v>33</v>
      </c>
      <c r="D37" t="s">
        <v>124</v>
      </c>
      <c r="E37" s="25">
        <v>3</v>
      </c>
      <c r="F37" s="25" t="s">
        <v>34</v>
      </c>
      <c r="G37" s="5">
        <v>35</v>
      </c>
      <c r="H37" s="4">
        <v>105</v>
      </c>
      <c r="J37" s="175"/>
    </row>
    <row r="38" spans="1:10">
      <c r="A38" s="101"/>
      <c r="B38" s="124"/>
      <c r="E38" s="25"/>
      <c r="F38" s="25"/>
      <c r="G38" s="5"/>
      <c r="H38" s="4"/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361.21735331249999</v>
      </c>
      <c r="J39" s="175"/>
    </row>
    <row r="40" spans="1:10">
      <c r="A40" s="173" t="s">
        <v>39</v>
      </c>
      <c r="B40" s="11" t="s">
        <v>97</v>
      </c>
      <c r="C40" s="12" t="s">
        <v>75</v>
      </c>
      <c r="D40" s="12" t="s">
        <v>260</v>
      </c>
      <c r="E40" s="23">
        <v>0.5</v>
      </c>
      <c r="F40" s="68" t="s">
        <v>31</v>
      </c>
      <c r="G40" s="150">
        <v>68.80680000000001</v>
      </c>
      <c r="H40" s="14">
        <v>34.403400000000005</v>
      </c>
      <c r="I40" s="12"/>
      <c r="J40" s="161"/>
    </row>
    <row r="41" spans="1:10">
      <c r="A41" s="101"/>
      <c r="B41" s="124"/>
      <c r="C41" t="s">
        <v>162</v>
      </c>
      <c r="D41" t="s">
        <v>268</v>
      </c>
      <c r="E41" s="197">
        <v>6</v>
      </c>
      <c r="F41" s="198" t="s">
        <v>25</v>
      </c>
      <c r="G41" s="5">
        <v>14.113000000000001</v>
      </c>
      <c r="H41" s="4">
        <v>84.678000000000011</v>
      </c>
      <c r="J41" s="161"/>
    </row>
    <row r="42" spans="1:10">
      <c r="A42" s="101"/>
      <c r="B42" s="124"/>
      <c r="C42" t="s">
        <v>40</v>
      </c>
      <c r="D42" t="s">
        <v>265</v>
      </c>
      <c r="E42" s="204">
        <v>0.25</v>
      </c>
      <c r="F42" s="198" t="s">
        <v>25</v>
      </c>
      <c r="G42" s="5">
        <v>83.74860000000001</v>
      </c>
      <c r="H42" s="4">
        <v>20.937150000000003</v>
      </c>
      <c r="J42" s="161"/>
    </row>
    <row r="43" spans="1:10">
      <c r="A43" s="101"/>
      <c r="B43" s="124"/>
      <c r="E43" s="25"/>
      <c r="F43" s="25"/>
      <c r="G43" s="5"/>
      <c r="H43" s="4"/>
      <c r="J43" s="161"/>
    </row>
    <row r="44" spans="1:10">
      <c r="A44" s="101"/>
      <c r="C44" t="s">
        <v>371</v>
      </c>
      <c r="D44" t="s">
        <v>47</v>
      </c>
      <c r="E44" s="25">
        <v>1</v>
      </c>
      <c r="F44" s="25" t="s">
        <v>34</v>
      </c>
      <c r="G44" s="5">
        <v>13.5</v>
      </c>
      <c r="H44" s="4">
        <v>13.5</v>
      </c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/>
      <c r="F45" s="71" t="s">
        <v>34</v>
      </c>
      <c r="G45" s="123" t="s">
        <v>314</v>
      </c>
      <c r="H45" s="17"/>
      <c r="I45" s="17">
        <v>153.51855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>
        <v>1</v>
      </c>
      <c r="F47" s="25" t="s">
        <v>34</v>
      </c>
      <c r="G47" s="5">
        <v>48</v>
      </c>
      <c r="H47" s="5">
        <v>4.8</v>
      </c>
      <c r="J47" s="161"/>
    </row>
    <row r="48" spans="1:10">
      <c r="A48" s="101"/>
      <c r="B48" s="124"/>
      <c r="C48" t="s">
        <v>44</v>
      </c>
      <c r="D48" s="125" t="s">
        <v>279</v>
      </c>
      <c r="E48" s="25">
        <v>1</v>
      </c>
      <c r="F48" s="25" t="s">
        <v>34</v>
      </c>
      <c r="G48" s="5">
        <v>47</v>
      </c>
      <c r="H48" s="5">
        <v>4.7</v>
      </c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t="s">
        <v>375</v>
      </c>
      <c r="C51" t="s">
        <v>43</v>
      </c>
      <c r="D51" s="125" t="s">
        <v>376</v>
      </c>
      <c r="E51" s="25">
        <v>200</v>
      </c>
      <c r="F51" s="25" t="s">
        <v>25</v>
      </c>
      <c r="G51" s="5">
        <v>1.25</v>
      </c>
      <c r="H51" s="4">
        <v>250</v>
      </c>
      <c r="J51" s="161"/>
    </row>
    <row r="52" spans="1:10">
      <c r="A52" s="101"/>
      <c r="B52" s="124"/>
      <c r="C52" t="s">
        <v>43</v>
      </c>
      <c r="D52" s="108" t="s">
        <v>237</v>
      </c>
      <c r="E52" s="197">
        <v>3</v>
      </c>
      <c r="F52" s="198" t="s">
        <v>31</v>
      </c>
      <c r="G52" s="5">
        <v>19.906499999999998</v>
      </c>
      <c r="H52" s="4">
        <v>59.719499999999996</v>
      </c>
      <c r="J52" s="161"/>
    </row>
    <row r="53" spans="1:10">
      <c r="A53" s="101"/>
      <c r="B53" s="124">
        <v>46235</v>
      </c>
      <c r="C53" t="s">
        <v>43</v>
      </c>
      <c r="D53" s="125" t="s">
        <v>374</v>
      </c>
      <c r="E53" s="25">
        <v>200</v>
      </c>
      <c r="F53" s="25" t="s">
        <v>25</v>
      </c>
      <c r="G53" s="5">
        <v>0.71249999999999991</v>
      </c>
      <c r="H53" s="4">
        <v>142.49999999999997</v>
      </c>
      <c r="J53" s="161"/>
    </row>
    <row r="54" spans="1:10">
      <c r="A54" s="194"/>
      <c r="B54" s="124">
        <v>46249</v>
      </c>
      <c r="C54" t="s">
        <v>43</v>
      </c>
      <c r="D54" s="125" t="s">
        <v>169</v>
      </c>
      <c r="E54" s="25">
        <v>80</v>
      </c>
      <c r="F54" s="25" t="s">
        <v>25</v>
      </c>
      <c r="G54" s="5">
        <v>1.0495934999999998</v>
      </c>
      <c r="H54" s="4">
        <v>83.967479999999995</v>
      </c>
      <c r="J54" s="161"/>
    </row>
    <row r="55" spans="1:10">
      <c r="A55" s="101"/>
      <c r="B55" s="124"/>
      <c r="C55" t="s">
        <v>43</v>
      </c>
      <c r="D55" s="125" t="s">
        <v>87</v>
      </c>
      <c r="E55" s="25">
        <v>100</v>
      </c>
      <c r="F55" s="25" t="s">
        <v>25</v>
      </c>
      <c r="G55" s="5">
        <v>1.6539999999999999</v>
      </c>
      <c r="H55" s="4">
        <v>165.39999999999998</v>
      </c>
      <c r="J55" s="161"/>
    </row>
    <row r="56" spans="1:10">
      <c r="A56" s="101"/>
      <c r="B56" s="124"/>
      <c r="C56" t="s">
        <v>43</v>
      </c>
      <c r="D56" s="125" t="s">
        <v>87</v>
      </c>
      <c r="E56" s="25">
        <v>100</v>
      </c>
      <c r="F56" s="25" t="s">
        <v>25</v>
      </c>
      <c r="G56" s="5">
        <v>1.6539999999999999</v>
      </c>
      <c r="H56" s="4">
        <v>165.39999999999998</v>
      </c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/>
      <c r="F58" s="25" t="s">
        <v>34</v>
      </c>
      <c r="G58" s="5" t="s">
        <v>314</v>
      </c>
      <c r="H58" s="4"/>
      <c r="J58" s="161"/>
    </row>
    <row r="59" spans="1:10">
      <c r="A59" s="101"/>
      <c r="B59" s="124"/>
      <c r="C59" t="s">
        <v>46</v>
      </c>
      <c r="D59" t="s">
        <v>291</v>
      </c>
      <c r="E59" s="126"/>
      <c r="F59" s="25" t="s">
        <v>48</v>
      </c>
      <c r="G59" s="5" t="s">
        <v>314</v>
      </c>
      <c r="H59" s="4"/>
      <c r="J59" s="161"/>
    </row>
    <row r="60" spans="1:10">
      <c r="A60" s="101"/>
      <c r="B60" s="124"/>
      <c r="C60" t="s">
        <v>46</v>
      </c>
      <c r="D60" t="s">
        <v>47</v>
      </c>
      <c r="E60" s="25">
        <v>1</v>
      </c>
      <c r="F60" s="25" t="s">
        <v>34</v>
      </c>
      <c r="G60" s="5">
        <v>13.5</v>
      </c>
      <c r="H60" s="4">
        <v>13.5</v>
      </c>
      <c r="J60" s="161"/>
    </row>
    <row r="61" spans="1:10">
      <c r="A61" s="101"/>
      <c r="B61" s="124"/>
      <c r="C61" t="s">
        <v>43</v>
      </c>
      <c r="D61" t="s">
        <v>26</v>
      </c>
      <c r="E61" s="35">
        <v>0.48</v>
      </c>
      <c r="F61" s="25" t="s">
        <v>48</v>
      </c>
      <c r="G61" s="5">
        <v>34</v>
      </c>
      <c r="H61" s="4">
        <v>16.32</v>
      </c>
      <c r="I61" s="4"/>
      <c r="J61" s="175"/>
    </row>
    <row r="62" spans="1:10">
      <c r="A62" s="189"/>
      <c r="B62" s="144"/>
      <c r="C62" t="s">
        <v>46</v>
      </c>
      <c r="D62" t="s">
        <v>124</v>
      </c>
      <c r="E62" s="25">
        <v>1</v>
      </c>
      <c r="F62" s="25" t="s">
        <v>34</v>
      </c>
      <c r="G62" s="5">
        <v>35</v>
      </c>
      <c r="H62" s="4">
        <v>35</v>
      </c>
      <c r="I62" s="36">
        <v>1026.0069800000001</v>
      </c>
      <c r="J62" s="175"/>
    </row>
    <row r="63" spans="1:10">
      <c r="A63" s="112" t="s">
        <v>49</v>
      </c>
      <c r="B63" s="124"/>
      <c r="C63" t="s">
        <v>50</v>
      </c>
      <c r="E63" s="35"/>
      <c r="F63" s="25"/>
      <c r="G63" s="5"/>
      <c r="H63" s="4"/>
      <c r="J63" s="161"/>
    </row>
    <row r="64" spans="1:10">
      <c r="A64" s="101"/>
      <c r="B64" s="124"/>
      <c r="E64" s="127"/>
      <c r="F64" s="25"/>
      <c r="G64" s="5"/>
      <c r="H64" s="4"/>
      <c r="J64" s="161"/>
    </row>
    <row r="65" spans="1:10">
      <c r="A65" s="101"/>
      <c r="B65" s="124" t="s">
        <v>372</v>
      </c>
      <c r="C65" t="s">
        <v>49</v>
      </c>
      <c r="D65" t="s">
        <v>240</v>
      </c>
      <c r="E65" s="127">
        <v>0.5</v>
      </c>
      <c r="F65" s="25" t="s">
        <v>31</v>
      </c>
      <c r="G65" s="5">
        <v>58.256000000000007</v>
      </c>
      <c r="H65" s="4">
        <v>29.128000000000004</v>
      </c>
      <c r="J65" s="161"/>
    </row>
    <row r="66" spans="1:10">
      <c r="A66" s="101"/>
      <c r="B66" s="124"/>
      <c r="E66" s="127"/>
      <c r="F66" s="25"/>
      <c r="G66" s="5"/>
      <c r="H66" s="4"/>
      <c r="J66" s="161"/>
    </row>
    <row r="67" spans="1:10">
      <c r="A67" s="101"/>
      <c r="B67" s="124"/>
      <c r="C67" t="s">
        <v>49</v>
      </c>
      <c r="D67" t="s">
        <v>90</v>
      </c>
      <c r="E67" s="127">
        <v>0.4</v>
      </c>
      <c r="F67" s="25" t="s">
        <v>31</v>
      </c>
      <c r="G67" s="5">
        <v>83.627500000000012</v>
      </c>
      <c r="H67" s="4">
        <v>33.451000000000008</v>
      </c>
      <c r="J67" s="161"/>
    </row>
    <row r="68" spans="1:10">
      <c r="A68" s="101"/>
      <c r="B68" s="124"/>
      <c r="C68" t="s">
        <v>49</v>
      </c>
      <c r="D68" t="s">
        <v>91</v>
      </c>
      <c r="E68" s="127">
        <v>0.4</v>
      </c>
      <c r="F68" s="25" t="s">
        <v>31</v>
      </c>
      <c r="G68" s="5">
        <v>41.106999999999999</v>
      </c>
      <c r="H68" s="4">
        <v>16.442800000000002</v>
      </c>
      <c r="J68" s="161"/>
    </row>
    <row r="69" spans="1:10">
      <c r="A69" s="101"/>
      <c r="B69" s="124"/>
      <c r="E69" s="127"/>
      <c r="F69" s="25"/>
      <c r="G69" s="5"/>
      <c r="H69" s="4"/>
      <c r="J69" s="161"/>
    </row>
    <row r="70" spans="1:10">
      <c r="A70" s="101"/>
      <c r="B70" s="124"/>
      <c r="C70" t="s">
        <v>378</v>
      </c>
      <c r="D70" t="s">
        <v>240</v>
      </c>
      <c r="E70" s="127">
        <v>0.6</v>
      </c>
      <c r="F70" s="25" t="s">
        <v>31</v>
      </c>
      <c r="G70" s="5">
        <v>58.256000000000007</v>
      </c>
      <c r="H70" s="4">
        <v>34.953600000000002</v>
      </c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2</v>
      </c>
      <c r="F72" s="25" t="s">
        <v>34</v>
      </c>
      <c r="G72" s="5">
        <v>35</v>
      </c>
      <c r="H72" s="4">
        <v>70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183.97540000000001</v>
      </c>
      <c r="J73" s="175"/>
    </row>
    <row r="74" spans="1:10">
      <c r="A74" s="173" t="s">
        <v>52</v>
      </c>
      <c r="B74" s="11"/>
      <c r="C74" s="12"/>
      <c r="D74" s="12"/>
      <c r="E74" s="75"/>
      <c r="F74" s="68"/>
      <c r="G74" s="13"/>
      <c r="H74" s="14"/>
      <c r="I74" s="12"/>
      <c r="J74" s="161"/>
    </row>
    <row r="75" spans="1:10">
      <c r="A75" s="101"/>
      <c r="B75" s="124"/>
      <c r="E75" s="25"/>
      <c r="F75" s="25"/>
      <c r="G75" s="5"/>
      <c r="H75" s="4"/>
      <c r="J75" s="161"/>
    </row>
    <row r="76" spans="1:10">
      <c r="A76" s="101"/>
      <c r="B76" s="124"/>
      <c r="E76" s="25"/>
      <c r="F76" s="25"/>
      <c r="G76" s="5"/>
      <c r="H76" s="4"/>
      <c r="J76" s="161"/>
    </row>
    <row r="77" spans="1:10">
      <c r="A77" s="101"/>
      <c r="B77" s="124"/>
      <c r="C77" t="s">
        <v>53</v>
      </c>
      <c r="D77" t="s">
        <v>124</v>
      </c>
      <c r="E77" s="25"/>
      <c r="F77" s="25" t="s">
        <v>34</v>
      </c>
      <c r="G77" s="5" t="s">
        <v>314</v>
      </c>
      <c r="H77" s="4"/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0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100</v>
      </c>
      <c r="F79" s="68" t="s">
        <v>55</v>
      </c>
      <c r="G79" s="13">
        <v>4.38</v>
      </c>
      <c r="H79" s="14">
        <v>438</v>
      </c>
      <c r="I79" s="12"/>
      <c r="J79" s="161"/>
    </row>
    <row r="80" spans="1:10">
      <c r="A80" s="101"/>
      <c r="B80" s="124"/>
      <c r="C80" t="s">
        <v>54</v>
      </c>
      <c r="D80" s="108" t="s">
        <v>56</v>
      </c>
      <c r="E80" s="25"/>
      <c r="F80" s="25"/>
      <c r="G80" s="5"/>
      <c r="H80" s="4"/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438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17">
        <v>0</v>
      </c>
      <c r="J84" s="175"/>
    </row>
    <row r="85" spans="1:10">
      <c r="A85" s="173" t="s">
        <v>61</v>
      </c>
      <c r="B85" s="11"/>
      <c r="C85" s="12" t="s">
        <v>62</v>
      </c>
      <c r="D85" s="12"/>
      <c r="E85" s="23"/>
      <c r="F85" s="68"/>
      <c r="G85" s="13" t="s">
        <v>314</v>
      </c>
      <c r="H85" s="13"/>
      <c r="I85" s="12"/>
      <c r="J85" s="161"/>
    </row>
    <row r="86" spans="1:10">
      <c r="A86" s="101"/>
      <c r="B86" s="124"/>
      <c r="C86" t="s">
        <v>38</v>
      </c>
      <c r="E86" s="25"/>
      <c r="F86" s="25"/>
      <c r="G86" s="5" t="s">
        <v>314</v>
      </c>
      <c r="H86" s="5"/>
      <c r="J86" s="161"/>
    </row>
    <row r="87" spans="1:10">
      <c r="A87" s="101"/>
      <c r="B87" s="124"/>
      <c r="C87" t="s">
        <v>33</v>
      </c>
      <c r="D87" t="s">
        <v>239</v>
      </c>
      <c r="E87" s="25"/>
      <c r="F87" s="25"/>
      <c r="G87" s="5" t="s">
        <v>314</v>
      </c>
      <c r="H87" s="4"/>
      <c r="J87" s="161"/>
    </row>
    <row r="88" spans="1:10">
      <c r="A88" s="101"/>
      <c r="B88" s="124"/>
      <c r="C88" t="s">
        <v>61</v>
      </c>
      <c r="D88" s="125" t="s">
        <v>247</v>
      </c>
      <c r="E88" s="25">
        <v>1</v>
      </c>
      <c r="F88" s="25" t="s">
        <v>2</v>
      </c>
      <c r="G88" s="5">
        <v>227</v>
      </c>
      <c r="H88" s="4">
        <v>227</v>
      </c>
      <c r="J88" s="161"/>
    </row>
    <row r="89" spans="1:10">
      <c r="A89" s="101"/>
      <c r="B89" s="124"/>
      <c r="C89" t="s">
        <v>61</v>
      </c>
      <c r="D89" s="125" t="s">
        <v>379</v>
      </c>
      <c r="E89" s="25"/>
      <c r="F89" s="25"/>
      <c r="G89" s="5"/>
      <c r="H89" s="4"/>
      <c r="J89" s="161"/>
    </row>
    <row r="90" spans="1:10">
      <c r="A90" s="101"/>
      <c r="B90" s="124"/>
      <c r="C90" t="s">
        <v>61</v>
      </c>
      <c r="D90" s="110" t="s">
        <v>246</v>
      </c>
      <c r="E90" s="25">
        <v>1</v>
      </c>
      <c r="F90" s="25" t="s">
        <v>2</v>
      </c>
      <c r="G90" s="5">
        <v>550</v>
      </c>
      <c r="H90" s="4">
        <v>550</v>
      </c>
      <c r="J90" s="161"/>
    </row>
    <row r="91" spans="1:10">
      <c r="A91" s="101"/>
      <c r="B91" s="124"/>
      <c r="C91" t="s">
        <v>61</v>
      </c>
      <c r="D91" s="107" t="s">
        <v>330</v>
      </c>
      <c r="E91" s="35"/>
      <c r="F91" s="25"/>
      <c r="G91" s="5"/>
      <c r="H91" s="4"/>
      <c r="J91" s="161"/>
    </row>
    <row r="92" spans="1:10">
      <c r="A92" s="101"/>
      <c r="B92" s="124"/>
      <c r="C92" t="s">
        <v>61</v>
      </c>
      <c r="D92" t="s">
        <v>65</v>
      </c>
      <c r="E92" s="127">
        <v>0.47539999999999999</v>
      </c>
      <c r="F92" s="25" t="s">
        <v>66</v>
      </c>
      <c r="G92" s="5">
        <v>30</v>
      </c>
      <c r="H92" s="4">
        <v>14.262</v>
      </c>
      <c r="I92" s="4"/>
      <c r="J92" s="175"/>
    </row>
    <row r="93" spans="1:10">
      <c r="A93" s="174"/>
      <c r="B93" s="16"/>
      <c r="C93" t="s">
        <v>61</v>
      </c>
      <c r="D93" t="s">
        <v>289</v>
      </c>
      <c r="E93" s="35"/>
      <c r="F93" s="25"/>
      <c r="G93" s="5"/>
      <c r="H93" s="4"/>
      <c r="I93" s="17">
        <v>791.26199999999994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70</v>
      </c>
      <c r="E95" s="70">
        <v>5.25</v>
      </c>
      <c r="F95" s="25" t="s">
        <v>48</v>
      </c>
      <c r="G95" s="5">
        <v>25.3</v>
      </c>
      <c r="H95" s="4">
        <v>132.82500000000002</v>
      </c>
      <c r="J95" s="161"/>
    </row>
    <row r="96" spans="1:10">
      <c r="A96" s="101"/>
      <c r="B96" s="124"/>
      <c r="C96" t="s">
        <v>71</v>
      </c>
      <c r="D96" t="s">
        <v>307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74</v>
      </c>
      <c r="D99" s="33" t="s">
        <v>282</v>
      </c>
      <c r="E99" s="70"/>
      <c r="F99" s="25"/>
      <c r="G99" s="5"/>
      <c r="H99" s="4"/>
      <c r="J99" s="161"/>
    </row>
    <row r="100" spans="1:10">
      <c r="A100" s="101"/>
      <c r="B100" s="124"/>
      <c r="C100" t="s">
        <v>75</v>
      </c>
      <c r="D100" t="s">
        <v>76</v>
      </c>
      <c r="E100" s="70"/>
      <c r="F100" s="25"/>
      <c r="G100" s="5"/>
      <c r="H100" s="4"/>
      <c r="J100" s="161"/>
    </row>
    <row r="101" spans="1:10">
      <c r="A101" s="101"/>
      <c r="B101" s="124"/>
      <c r="C101" t="s">
        <v>74</v>
      </c>
      <c r="D101" t="s">
        <v>72</v>
      </c>
      <c r="E101" s="70"/>
      <c r="F101" s="25"/>
      <c r="G101" s="5"/>
      <c r="H101" s="4"/>
      <c r="J101" s="161"/>
    </row>
    <row r="102" spans="1:10">
      <c r="A102" s="101"/>
      <c r="B102" s="124"/>
      <c r="C102" t="s">
        <v>77</v>
      </c>
      <c r="D102" t="s">
        <v>377</v>
      </c>
      <c r="E102" s="70">
        <v>5.25</v>
      </c>
      <c r="F102" s="25" t="s">
        <v>48</v>
      </c>
      <c r="G102" s="5">
        <v>36</v>
      </c>
      <c r="H102" s="4">
        <v>189</v>
      </c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321.82500000000005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80</v>
      </c>
      <c r="E104" s="23"/>
      <c r="F104" s="68"/>
      <c r="G104" s="13"/>
      <c r="H104" s="14"/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70">
        <v>5.25</v>
      </c>
      <c r="F105" s="25" t="s">
        <v>48</v>
      </c>
      <c r="G105" s="130">
        <v>8.9999999999999993E-3</v>
      </c>
      <c r="H105" s="4">
        <v>42.524999999999999</v>
      </c>
      <c r="J105" s="161"/>
    </row>
    <row r="106" spans="1:10">
      <c r="A106" s="101"/>
      <c r="B106" s="124"/>
      <c r="C106" t="s">
        <v>81</v>
      </c>
      <c r="D106" t="s">
        <v>115</v>
      </c>
      <c r="E106" s="70"/>
      <c r="F106" s="25" t="s">
        <v>48</v>
      </c>
      <c r="G106" s="5" t="s">
        <v>314</v>
      </c>
      <c r="H106" s="4"/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2.3625000000000003</v>
      </c>
      <c r="J107" s="161"/>
    </row>
    <row r="108" spans="1:10">
      <c r="A108" s="101"/>
      <c r="B108" s="124"/>
      <c r="C108" t="s">
        <v>300</v>
      </c>
      <c r="D108" t="s">
        <v>299</v>
      </c>
      <c r="G108" s="4"/>
      <c r="H108" s="4"/>
      <c r="J108" s="161"/>
    </row>
    <row r="109" spans="1:10">
      <c r="A109" s="101"/>
      <c r="B109" s="124"/>
      <c r="C109" t="s">
        <v>300</v>
      </c>
      <c r="D109" t="s">
        <v>301</v>
      </c>
      <c r="G109" s="4"/>
      <c r="H109" s="4"/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44.887499999999996</v>
      </c>
      <c r="J111" s="176">
        <v>4234.1151333124999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490.88486668750011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406</v>
      </c>
      <c r="J115" s="169">
        <v>806.49812063095237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0.89610902292328043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104">
    <cfRule type="cellIs" dxfId="10" priority="1" operator="greaterThanOrEqual">
      <formula>10</formula>
    </cfRule>
  </conditionalFormatting>
  <conditionalFormatting sqref="G106">
    <cfRule type="cellIs" dxfId="9" priority="7" operator="greaterThanOrEqual">
      <formula>10</formula>
    </cfRule>
  </conditionalFormatting>
  <conditionalFormatting sqref="G107">
    <cfRule type="cellIs" dxfId="8" priority="8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0210-7467-4024-9D3D-F0C34E95135C}">
  <dimension ref="A1:J118"/>
  <sheetViews>
    <sheetView view="pageBreakPreview" zoomScale="110" zoomScaleNormal="160" zoomScaleSheetLayoutView="110" workbookViewId="0">
      <selection activeCell="I116" sqref="I116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395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46132</v>
      </c>
      <c r="F6" s="18" t="s">
        <v>3</v>
      </c>
      <c r="G6" t="s">
        <v>366</v>
      </c>
      <c r="J6" s="161"/>
    </row>
    <row r="7" spans="1:10">
      <c r="A7" s="101"/>
      <c r="F7" s="18" t="s">
        <v>120</v>
      </c>
      <c r="G7">
        <v>80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E10" s="127">
        <v>3.25</v>
      </c>
      <c r="F10" s="25" t="s">
        <v>13</v>
      </c>
      <c r="G10" s="22">
        <v>1150</v>
      </c>
      <c r="H10" s="4">
        <v>3737.5</v>
      </c>
      <c r="I10" s="4"/>
      <c r="J10" s="161"/>
    </row>
    <row r="11" spans="1:10">
      <c r="A11" s="168" t="s">
        <v>14</v>
      </c>
      <c r="E11" s="70"/>
      <c r="F11" s="25" t="s">
        <v>288</v>
      </c>
      <c r="G11" s="22"/>
      <c r="H11" s="4">
        <v>0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3737.5</v>
      </c>
      <c r="J14" s="169">
        <v>3737.5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276</v>
      </c>
      <c r="E18" s="23">
        <v>3.5</v>
      </c>
      <c r="F18" s="68" t="s">
        <v>25</v>
      </c>
      <c r="G18" s="13">
        <v>15</v>
      </c>
      <c r="H18" s="14">
        <v>52.5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4">
        <v>3.5</v>
      </c>
      <c r="F19" s="71" t="s">
        <v>25</v>
      </c>
      <c r="G19" s="123">
        <v>7.0000000000000007E-2</v>
      </c>
      <c r="H19" s="123">
        <v>3.2</v>
      </c>
      <c r="I19" s="17">
        <v>55.7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399</v>
      </c>
      <c r="C27" t="s">
        <v>37</v>
      </c>
      <c r="D27" s="125" t="s">
        <v>233</v>
      </c>
      <c r="E27" s="25">
        <v>1</v>
      </c>
      <c r="F27" s="25" t="s">
        <v>34</v>
      </c>
      <c r="G27" s="5">
        <v>273</v>
      </c>
      <c r="H27" s="4">
        <v>273</v>
      </c>
      <c r="J27" s="161"/>
    </row>
    <row r="28" spans="1:10">
      <c r="A28" s="174"/>
      <c r="B28" s="16"/>
      <c r="E28" s="25"/>
      <c r="F28" s="25"/>
      <c r="G28" s="5"/>
      <c r="H28" s="4"/>
      <c r="I28" s="17">
        <v>883.22235000000001</v>
      </c>
      <c r="J28" s="175"/>
    </row>
    <row r="29" spans="1:10">
      <c r="A29" s="173" t="s">
        <v>29</v>
      </c>
      <c r="B29" s="11" t="s">
        <v>369</v>
      </c>
      <c r="C29" s="12" t="s">
        <v>29</v>
      </c>
      <c r="D29" s="12" t="s">
        <v>207</v>
      </c>
      <c r="E29" s="23">
        <v>2</v>
      </c>
      <c r="F29" s="68" t="s">
        <v>31</v>
      </c>
      <c r="G29" s="150">
        <v>15.432375000000002</v>
      </c>
      <c r="H29" s="14">
        <v>30.864750000000004</v>
      </c>
      <c r="I29" s="12"/>
      <c r="J29" s="161"/>
    </row>
    <row r="30" spans="1:10">
      <c r="A30" s="101"/>
      <c r="B30" s="124" t="s">
        <v>97</v>
      </c>
      <c r="C30" t="s">
        <v>29</v>
      </c>
      <c r="D30" t="s">
        <v>257</v>
      </c>
      <c r="E30" s="70">
        <v>3</v>
      </c>
      <c r="F30" s="25" t="s">
        <v>31</v>
      </c>
      <c r="G30" s="5">
        <v>43.055249999999994</v>
      </c>
      <c r="H30" s="4">
        <v>129.16574999999997</v>
      </c>
      <c r="J30" s="161"/>
    </row>
    <row r="31" spans="1:10">
      <c r="A31" s="101"/>
      <c r="B31" s="124"/>
      <c r="E31" s="25"/>
      <c r="F31" s="25"/>
      <c r="G31" s="5"/>
      <c r="H31" s="4"/>
      <c r="J31" s="161"/>
    </row>
    <row r="32" spans="1:10">
      <c r="A32" s="101"/>
      <c r="B32" s="124"/>
      <c r="C32" s="198" t="s">
        <v>29</v>
      </c>
      <c r="D32" s="198" t="s">
        <v>255</v>
      </c>
      <c r="E32" s="197">
        <v>0.5</v>
      </c>
      <c r="F32" s="198" t="s">
        <v>31</v>
      </c>
      <c r="G32" s="5">
        <v>38.640000000000008</v>
      </c>
      <c r="H32" s="4">
        <v>19.320000000000004</v>
      </c>
      <c r="J32" s="161"/>
    </row>
    <row r="33" spans="1:10">
      <c r="A33" s="101"/>
      <c r="B33" s="124"/>
      <c r="C33" s="198" t="s">
        <v>29</v>
      </c>
      <c r="D33" s="198" t="s">
        <v>270</v>
      </c>
      <c r="E33" s="197">
        <v>0.5</v>
      </c>
      <c r="F33" s="198" t="s">
        <v>31</v>
      </c>
      <c r="G33" s="5">
        <v>15.264857142857146</v>
      </c>
      <c r="H33" s="4">
        <v>7.6324285714285729</v>
      </c>
      <c r="J33" s="161"/>
    </row>
    <row r="34" spans="1:10">
      <c r="A34" s="101"/>
      <c r="B34" s="124"/>
      <c r="E34" s="127"/>
      <c r="F34" s="25"/>
      <c r="G34" s="5"/>
      <c r="H34" s="4"/>
      <c r="J34" s="161"/>
    </row>
    <row r="35" spans="1:10">
      <c r="A35" s="101"/>
      <c r="B35" s="124"/>
      <c r="C35" s="198"/>
      <c r="D35" s="198"/>
      <c r="E35" s="204"/>
      <c r="F35" s="198"/>
      <c r="G35" s="5"/>
      <c r="H35" s="4"/>
      <c r="J35" s="161"/>
    </row>
    <row r="36" spans="1:10">
      <c r="A36" s="101"/>
      <c r="B36" s="124"/>
      <c r="E36" s="25"/>
      <c r="F36" s="25"/>
      <c r="G36" s="5"/>
      <c r="H36" s="4"/>
      <c r="J36" s="161"/>
    </row>
    <row r="37" spans="1:10">
      <c r="A37" s="101"/>
      <c r="B37" s="124"/>
      <c r="C37" t="s">
        <v>33</v>
      </c>
      <c r="D37" t="s">
        <v>124</v>
      </c>
      <c r="E37" s="25">
        <v>3</v>
      </c>
      <c r="F37" s="25" t="s">
        <v>34</v>
      </c>
      <c r="G37" s="5">
        <v>35</v>
      </c>
      <c r="H37" s="4">
        <v>105</v>
      </c>
      <c r="J37" s="175"/>
    </row>
    <row r="38" spans="1:10">
      <c r="A38" s="101"/>
      <c r="B38" s="124"/>
      <c r="E38" s="25"/>
      <c r="F38" s="25"/>
      <c r="G38" s="5"/>
      <c r="H38" s="4"/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291.98292857142854</v>
      </c>
      <c r="J39" s="175"/>
    </row>
    <row r="40" spans="1:10">
      <c r="A40" s="173" t="s">
        <v>39</v>
      </c>
      <c r="B40" s="11"/>
      <c r="C40" s="12"/>
      <c r="D40" s="12"/>
      <c r="E40" s="23"/>
      <c r="F40" s="68"/>
      <c r="G40" s="150"/>
      <c r="H40" s="14"/>
      <c r="I40" s="12"/>
      <c r="J40" s="161"/>
    </row>
    <row r="41" spans="1:10">
      <c r="A41" s="101"/>
      <c r="B41" s="124"/>
      <c r="E41" s="197"/>
      <c r="F41" s="198"/>
      <c r="G41" s="5"/>
      <c r="H41" s="4"/>
      <c r="J41" s="161"/>
    </row>
    <row r="42" spans="1:10">
      <c r="A42" s="101"/>
      <c r="B42" s="124"/>
      <c r="E42" s="204"/>
      <c r="F42" s="198"/>
      <c r="G42" s="5"/>
      <c r="H42" s="4"/>
      <c r="J42" s="161"/>
    </row>
    <row r="43" spans="1:10">
      <c r="A43" s="101"/>
      <c r="B43" s="124"/>
      <c r="E43" s="25"/>
      <c r="F43" s="25"/>
      <c r="G43" s="5"/>
      <c r="H43" s="4"/>
      <c r="J43" s="161"/>
    </row>
    <row r="44" spans="1:10">
      <c r="A44" s="101"/>
      <c r="C44" t="s">
        <v>371</v>
      </c>
      <c r="D44" t="s">
        <v>47</v>
      </c>
      <c r="E44" s="25"/>
      <c r="F44" s="25" t="s">
        <v>34</v>
      </c>
      <c r="G44" s="5" t="s">
        <v>314</v>
      </c>
      <c r="H44" s="4"/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/>
      <c r="F45" s="71" t="s">
        <v>34</v>
      </c>
      <c r="G45" s="123" t="s">
        <v>314</v>
      </c>
      <c r="H45" s="17"/>
      <c r="I45" s="17">
        <v>0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>
        <v>1</v>
      </c>
      <c r="F47" s="25" t="s">
        <v>34</v>
      </c>
      <c r="G47" s="5">
        <v>48</v>
      </c>
      <c r="H47" s="5">
        <v>4.8</v>
      </c>
      <c r="J47" s="161"/>
    </row>
    <row r="48" spans="1:10">
      <c r="A48" s="101"/>
      <c r="B48" s="124"/>
      <c r="C48" t="s">
        <v>44</v>
      </c>
      <c r="D48" s="125" t="s">
        <v>279</v>
      </c>
      <c r="E48" s="25">
        <v>1</v>
      </c>
      <c r="F48" s="25" t="s">
        <v>34</v>
      </c>
      <c r="G48" s="5">
        <v>47</v>
      </c>
      <c r="H48" s="5">
        <v>4.7</v>
      </c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t="s">
        <v>375</v>
      </c>
      <c r="C51" t="s">
        <v>43</v>
      </c>
      <c r="D51" s="125" t="s">
        <v>234</v>
      </c>
      <c r="E51" s="25">
        <v>150</v>
      </c>
      <c r="F51" s="25" t="s">
        <v>25</v>
      </c>
      <c r="G51" s="5">
        <v>1.3715999999999999</v>
      </c>
      <c r="H51" s="4">
        <v>205.73999999999998</v>
      </c>
      <c r="J51" s="161"/>
    </row>
    <row r="52" spans="1:10">
      <c r="A52" s="101"/>
      <c r="B52" s="124"/>
      <c r="D52" s="108"/>
      <c r="E52" s="197"/>
      <c r="F52" s="198"/>
      <c r="G52" s="5"/>
      <c r="H52" s="4"/>
      <c r="J52" s="161"/>
    </row>
    <row r="53" spans="1:10">
      <c r="A53" s="101"/>
      <c r="B53" s="124"/>
      <c r="C53" t="s">
        <v>43</v>
      </c>
      <c r="D53" s="125" t="s">
        <v>238</v>
      </c>
      <c r="E53" s="70">
        <v>2</v>
      </c>
      <c r="F53" s="25" t="s">
        <v>31</v>
      </c>
      <c r="G53" s="5">
        <v>27.496499999999997</v>
      </c>
      <c r="H53" s="5">
        <v>5.4992999999999999</v>
      </c>
      <c r="J53" s="161"/>
    </row>
    <row r="54" spans="1:10">
      <c r="A54" s="194"/>
      <c r="B54" s="124"/>
      <c r="D54" s="125"/>
      <c r="E54" s="25"/>
      <c r="F54" s="25"/>
      <c r="G54" s="5"/>
      <c r="H54" s="4"/>
      <c r="J54" s="161"/>
    </row>
    <row r="55" spans="1:10">
      <c r="A55" s="101"/>
      <c r="B55" s="124"/>
      <c r="C55" t="s">
        <v>43</v>
      </c>
      <c r="D55" s="125" t="s">
        <v>87</v>
      </c>
      <c r="E55" s="25">
        <v>60</v>
      </c>
      <c r="F55" s="25" t="s">
        <v>25</v>
      </c>
      <c r="G55" s="5">
        <v>1.6539999999999999</v>
      </c>
      <c r="H55" s="4">
        <v>99.24</v>
      </c>
      <c r="J55" s="161"/>
    </row>
    <row r="56" spans="1:10">
      <c r="A56" s="101"/>
      <c r="B56" s="124"/>
      <c r="D56" s="125"/>
      <c r="E56" s="25"/>
      <c r="F56" s="25"/>
      <c r="G56" s="5"/>
      <c r="H56" s="4"/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/>
      <c r="F58" s="25" t="s">
        <v>34</v>
      </c>
      <c r="G58" s="5" t="s">
        <v>314</v>
      </c>
      <c r="H58" s="4"/>
      <c r="J58" s="161"/>
    </row>
    <row r="59" spans="1:10">
      <c r="A59" s="101"/>
      <c r="B59" s="124"/>
      <c r="C59" t="s">
        <v>46</v>
      </c>
      <c r="D59" t="s">
        <v>291</v>
      </c>
      <c r="E59" s="126"/>
      <c r="F59" s="25" t="s">
        <v>48</v>
      </c>
      <c r="G59" s="5" t="s">
        <v>314</v>
      </c>
      <c r="H59" s="4"/>
      <c r="J59" s="161"/>
    </row>
    <row r="60" spans="1:10">
      <c r="A60" s="101"/>
      <c r="B60" s="124"/>
      <c r="C60" t="s">
        <v>46</v>
      </c>
      <c r="D60" t="s">
        <v>47</v>
      </c>
      <c r="E60" s="25">
        <v>2</v>
      </c>
      <c r="F60" s="25" t="s">
        <v>34</v>
      </c>
      <c r="G60" s="5">
        <v>13.5</v>
      </c>
      <c r="H60" s="4">
        <v>27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0.21199999999999999</v>
      </c>
      <c r="F61" s="25" t="s">
        <v>48</v>
      </c>
      <c r="G61" s="5">
        <v>34</v>
      </c>
      <c r="H61" s="4">
        <v>7.2080000000000002</v>
      </c>
      <c r="I61" s="4"/>
      <c r="J61" s="175"/>
    </row>
    <row r="62" spans="1:10">
      <c r="A62" s="189"/>
      <c r="B62" s="144"/>
      <c r="C62" t="s">
        <v>46</v>
      </c>
      <c r="D62" t="s">
        <v>124</v>
      </c>
      <c r="E62" s="25">
        <v>1</v>
      </c>
      <c r="F62" s="25" t="s">
        <v>34</v>
      </c>
      <c r="G62" s="5">
        <v>35</v>
      </c>
      <c r="H62" s="4">
        <v>35</v>
      </c>
      <c r="I62" s="36">
        <v>473.88729999999998</v>
      </c>
      <c r="J62" s="175"/>
    </row>
    <row r="63" spans="1:10">
      <c r="A63" s="112" t="s">
        <v>49</v>
      </c>
      <c r="B63" s="124"/>
      <c r="C63" t="s">
        <v>50</v>
      </c>
      <c r="E63" s="35"/>
      <c r="F63" s="25"/>
      <c r="G63" s="5"/>
      <c r="H63" s="4"/>
      <c r="J63" s="161"/>
    </row>
    <row r="64" spans="1:10">
      <c r="A64" s="101"/>
      <c r="B64" s="124"/>
      <c r="E64" s="127"/>
      <c r="F64" s="25"/>
      <c r="G64" s="5"/>
      <c r="H64" s="4"/>
      <c r="J64" s="161"/>
    </row>
    <row r="65" spans="1:10">
      <c r="A65" s="101"/>
      <c r="B65" s="128" t="s">
        <v>400</v>
      </c>
      <c r="C65" t="s">
        <v>49</v>
      </c>
      <c r="D65" t="s">
        <v>244</v>
      </c>
      <c r="E65" s="127">
        <v>1</v>
      </c>
      <c r="F65" s="25" t="s">
        <v>31</v>
      </c>
      <c r="G65" s="5">
        <v>114.884</v>
      </c>
      <c r="H65" s="4">
        <v>114.884</v>
      </c>
      <c r="J65" s="161"/>
    </row>
    <row r="66" spans="1:10">
      <c r="A66" s="101"/>
      <c r="B66" s="124"/>
      <c r="E66" s="127"/>
      <c r="F66" s="25"/>
      <c r="G66" s="5"/>
      <c r="H66" s="4"/>
      <c r="J66" s="161"/>
    </row>
    <row r="67" spans="1:10">
      <c r="A67" s="101"/>
      <c r="B67" s="124"/>
      <c r="E67" s="127"/>
      <c r="F67" s="25"/>
      <c r="G67" s="5"/>
      <c r="H67" s="4"/>
      <c r="J67" s="161"/>
    </row>
    <row r="68" spans="1:10">
      <c r="A68" s="101"/>
      <c r="B68" s="124"/>
      <c r="E68" s="127"/>
      <c r="F68" s="25"/>
      <c r="G68" s="5"/>
      <c r="H68" s="4"/>
      <c r="J68" s="161"/>
    </row>
    <row r="69" spans="1:10">
      <c r="A69" s="101"/>
      <c r="B69" s="124"/>
      <c r="E69" s="127"/>
      <c r="F69" s="25"/>
      <c r="G69" s="5"/>
      <c r="H69" s="4"/>
      <c r="J69" s="161"/>
    </row>
    <row r="70" spans="1:10">
      <c r="A70" s="101"/>
      <c r="B70" s="124"/>
      <c r="E70" s="127"/>
      <c r="F70" s="25"/>
      <c r="G70" s="5"/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1</v>
      </c>
      <c r="F72" s="25" t="s">
        <v>34</v>
      </c>
      <c r="G72" s="5">
        <v>35</v>
      </c>
      <c r="H72" s="4">
        <v>35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149.88400000000001</v>
      </c>
      <c r="J73" s="175"/>
    </row>
    <row r="74" spans="1:10">
      <c r="A74" s="173" t="s">
        <v>52</v>
      </c>
      <c r="B74" s="11"/>
      <c r="C74" s="12"/>
      <c r="D74" s="12"/>
      <c r="E74" s="75"/>
      <c r="F74" s="68"/>
      <c r="G74" s="13"/>
      <c r="H74" s="14"/>
      <c r="I74" s="12"/>
      <c r="J74" s="161"/>
    </row>
    <row r="75" spans="1:10">
      <c r="A75" s="101"/>
      <c r="B75" s="124"/>
      <c r="E75" s="25"/>
      <c r="F75" s="25"/>
      <c r="G75" s="5"/>
      <c r="H75" s="4"/>
      <c r="J75" s="161"/>
    </row>
    <row r="76" spans="1:10">
      <c r="A76" s="101"/>
      <c r="B76" s="124"/>
      <c r="E76" s="25"/>
      <c r="F76" s="25"/>
      <c r="G76" s="5"/>
      <c r="H76" s="4"/>
      <c r="J76" s="161"/>
    </row>
    <row r="77" spans="1:10">
      <c r="A77" s="101"/>
      <c r="B77" s="124"/>
      <c r="C77" t="s">
        <v>53</v>
      </c>
      <c r="D77" t="s">
        <v>124</v>
      </c>
      <c r="E77" s="25"/>
      <c r="F77" s="25" t="s">
        <v>34</v>
      </c>
      <c r="G77" s="5" t="s">
        <v>314</v>
      </c>
      <c r="H77" s="4"/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0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100</v>
      </c>
      <c r="F79" s="68" t="s">
        <v>55</v>
      </c>
      <c r="G79" s="13">
        <v>4.38</v>
      </c>
      <c r="H79" s="14">
        <v>438</v>
      </c>
      <c r="I79" s="12"/>
      <c r="J79" s="161"/>
    </row>
    <row r="80" spans="1:10">
      <c r="A80" s="101"/>
      <c r="B80" s="124"/>
      <c r="C80" t="s">
        <v>54</v>
      </c>
      <c r="D80" s="108" t="s">
        <v>56</v>
      </c>
      <c r="E80" s="25"/>
      <c r="F80" s="25"/>
      <c r="G80" s="5"/>
      <c r="H80" s="4"/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438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36"/>
      <c r="I84" s="17">
        <v>0</v>
      </c>
      <c r="J84" s="175"/>
    </row>
    <row r="85" spans="1:10">
      <c r="A85" s="173" t="s">
        <v>61</v>
      </c>
      <c r="B85" s="11"/>
      <c r="C85" s="12" t="s">
        <v>62</v>
      </c>
      <c r="D85" s="12" t="s">
        <v>201</v>
      </c>
      <c r="E85" s="23">
        <v>3</v>
      </c>
      <c r="F85" s="68" t="s">
        <v>31</v>
      </c>
      <c r="G85" s="13">
        <v>17.61375</v>
      </c>
      <c r="H85" s="4">
        <v>52.841250000000002</v>
      </c>
      <c r="I85" s="12"/>
      <c r="J85" s="161"/>
    </row>
    <row r="86" spans="1:10">
      <c r="A86" s="101"/>
      <c r="B86" s="124"/>
      <c r="C86" t="s">
        <v>38</v>
      </c>
      <c r="D86" t="s">
        <v>63</v>
      </c>
      <c r="E86" s="25">
        <v>7.4999999999999997E-2</v>
      </c>
      <c r="F86" s="25" t="s">
        <v>31</v>
      </c>
      <c r="G86" s="5">
        <v>24.369399999999999</v>
      </c>
      <c r="H86" s="5">
        <v>1.8277049999999999</v>
      </c>
      <c r="J86" s="161"/>
    </row>
    <row r="87" spans="1:10">
      <c r="A87" s="101"/>
      <c r="B87" s="124"/>
      <c r="C87" t="s">
        <v>33</v>
      </c>
      <c r="D87" t="s">
        <v>124</v>
      </c>
      <c r="E87" s="25"/>
      <c r="F87" s="25" t="s">
        <v>34</v>
      </c>
      <c r="G87" s="5" t="s">
        <v>314</v>
      </c>
      <c r="H87" s="4"/>
      <c r="J87" s="161"/>
    </row>
    <row r="88" spans="1:10">
      <c r="A88" s="101"/>
      <c r="B88" s="124"/>
      <c r="C88" t="s">
        <v>61</v>
      </c>
      <c r="D88" s="125" t="s">
        <v>247</v>
      </c>
      <c r="E88" s="25">
        <v>1</v>
      </c>
      <c r="F88" s="25" t="s">
        <v>2</v>
      </c>
      <c r="G88" s="5">
        <v>227</v>
      </c>
      <c r="H88" s="4">
        <v>227</v>
      </c>
      <c r="J88" s="161"/>
    </row>
    <row r="89" spans="1:10">
      <c r="A89" s="101"/>
      <c r="B89" s="124"/>
      <c r="C89" t="s">
        <v>61</v>
      </c>
      <c r="D89" s="125" t="s">
        <v>379</v>
      </c>
      <c r="E89" s="25"/>
      <c r="F89" s="25"/>
      <c r="G89" s="5"/>
      <c r="H89" s="4"/>
      <c r="J89" s="161"/>
    </row>
    <row r="90" spans="1:10">
      <c r="A90" s="101"/>
      <c r="B90" s="124"/>
      <c r="C90" t="s">
        <v>61</v>
      </c>
      <c r="D90" s="108" t="s">
        <v>246</v>
      </c>
      <c r="E90" s="25">
        <v>1</v>
      </c>
      <c r="F90" s="25" t="s">
        <v>2</v>
      </c>
      <c r="G90" s="5">
        <v>550</v>
      </c>
      <c r="H90" s="4">
        <v>550</v>
      </c>
      <c r="J90" s="161"/>
    </row>
    <row r="91" spans="1:10">
      <c r="A91" s="101"/>
      <c r="B91" s="124"/>
      <c r="C91" t="s">
        <v>61</v>
      </c>
      <c r="D91" s="107" t="s">
        <v>330</v>
      </c>
      <c r="E91" s="35"/>
      <c r="F91" s="25"/>
      <c r="G91" s="5"/>
      <c r="H91" s="4"/>
      <c r="J91" s="161"/>
    </row>
    <row r="92" spans="1:10">
      <c r="A92" s="101"/>
      <c r="B92" s="124"/>
      <c r="C92" t="s">
        <v>61</v>
      </c>
      <c r="D92" t="s">
        <v>65</v>
      </c>
      <c r="E92" s="127">
        <v>0.1</v>
      </c>
      <c r="F92" s="25" t="s">
        <v>66</v>
      </c>
      <c r="G92" s="5">
        <v>30</v>
      </c>
      <c r="H92" s="5">
        <v>3</v>
      </c>
      <c r="I92" s="4"/>
      <c r="J92" s="175"/>
    </row>
    <row r="93" spans="1:10">
      <c r="A93" s="174"/>
      <c r="B93" s="16"/>
      <c r="C93" t="s">
        <v>61</v>
      </c>
      <c r="D93" t="s">
        <v>289</v>
      </c>
      <c r="E93" s="35"/>
      <c r="F93" s="25"/>
      <c r="G93" s="5"/>
      <c r="H93" s="4"/>
      <c r="I93" s="17">
        <v>834.66895499999998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70</v>
      </c>
      <c r="E95" s="127">
        <v>3.25</v>
      </c>
      <c r="F95" s="25" t="s">
        <v>48</v>
      </c>
      <c r="G95" s="5">
        <v>25.3</v>
      </c>
      <c r="H95" s="4">
        <v>82.225000000000009</v>
      </c>
      <c r="J95" s="161"/>
    </row>
    <row r="96" spans="1:10">
      <c r="A96" s="101"/>
      <c r="B96" s="124"/>
      <c r="C96" t="s">
        <v>71</v>
      </c>
      <c r="D96" t="s">
        <v>307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74</v>
      </c>
      <c r="D99" s="33" t="s">
        <v>282</v>
      </c>
      <c r="E99" s="70"/>
      <c r="F99" s="25"/>
      <c r="G99" s="5"/>
      <c r="H99" s="4"/>
      <c r="J99" s="161"/>
    </row>
    <row r="100" spans="1:10">
      <c r="A100" s="101"/>
      <c r="B100" s="124"/>
      <c r="C100" t="s">
        <v>75</v>
      </c>
      <c r="D100" t="s">
        <v>76</v>
      </c>
      <c r="E100" s="70"/>
      <c r="F100" s="25"/>
      <c r="G100" s="5"/>
      <c r="H100" s="4"/>
      <c r="J100" s="161"/>
    </row>
    <row r="101" spans="1:10">
      <c r="A101" s="101"/>
      <c r="B101" s="124"/>
      <c r="C101" t="s">
        <v>74</v>
      </c>
      <c r="D101" t="s">
        <v>72</v>
      </c>
      <c r="E101" s="70"/>
      <c r="F101" s="25"/>
      <c r="G101" s="5"/>
      <c r="H101" s="4"/>
      <c r="J101" s="161"/>
    </row>
    <row r="102" spans="1:10">
      <c r="A102" s="101"/>
      <c r="B102" s="124"/>
      <c r="C102" t="s">
        <v>77</v>
      </c>
      <c r="D102" t="s">
        <v>377</v>
      </c>
      <c r="E102" s="127">
        <v>3.25</v>
      </c>
      <c r="F102" s="25" t="s">
        <v>48</v>
      </c>
      <c r="G102" s="5">
        <v>36</v>
      </c>
      <c r="H102" s="4">
        <v>117</v>
      </c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199.22500000000002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80</v>
      </c>
      <c r="E104" s="23"/>
      <c r="F104" s="68"/>
      <c r="G104" s="13"/>
      <c r="H104" s="14"/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127">
        <v>3.25</v>
      </c>
      <c r="F105" s="25" t="s">
        <v>48</v>
      </c>
      <c r="G105" s="130">
        <v>8.9999999999999993E-3</v>
      </c>
      <c r="H105" s="4">
        <v>33.637499999999996</v>
      </c>
      <c r="J105" s="161"/>
    </row>
    <row r="106" spans="1:10">
      <c r="A106" s="101"/>
      <c r="B106" s="124"/>
      <c r="C106" t="s">
        <v>81</v>
      </c>
      <c r="D106" t="s">
        <v>115</v>
      </c>
      <c r="E106" s="70"/>
      <c r="F106" s="25" t="s">
        <v>48</v>
      </c>
      <c r="G106" s="5" t="s">
        <v>314</v>
      </c>
      <c r="H106" s="4"/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1.8687500000000001</v>
      </c>
      <c r="J107" s="161"/>
    </row>
    <row r="108" spans="1:10">
      <c r="A108" s="101"/>
      <c r="B108" s="124"/>
      <c r="C108" t="s">
        <v>300</v>
      </c>
      <c r="D108" t="s">
        <v>299</v>
      </c>
      <c r="G108" s="4"/>
      <c r="H108" s="4"/>
      <c r="J108" s="161"/>
    </row>
    <row r="109" spans="1:10">
      <c r="A109" s="101"/>
      <c r="B109" s="124"/>
      <c r="C109" t="s">
        <v>300</v>
      </c>
      <c r="D109" t="s">
        <v>301</v>
      </c>
      <c r="G109" s="4"/>
      <c r="H109" s="4"/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35.506249999999994</v>
      </c>
      <c r="J111" s="176">
        <v>3362.0767835714287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375.42321642857132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406</v>
      </c>
      <c r="J115" s="169">
        <v>1034.4851641758241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0.89955231667462976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104">
    <cfRule type="cellIs" dxfId="7" priority="1" operator="greaterThanOrEqual">
      <formula>10</formula>
    </cfRule>
  </conditionalFormatting>
  <conditionalFormatting sqref="G106">
    <cfRule type="cellIs" dxfId="6" priority="2" operator="greaterThanOrEqual">
      <formula>10</formula>
    </cfRule>
  </conditionalFormatting>
  <conditionalFormatting sqref="G107">
    <cfRule type="cellIs" dxfId="5" priority="3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9456-6A7C-43CB-8181-2995D24F802E}">
  <dimension ref="A1:J118"/>
  <sheetViews>
    <sheetView view="pageBreakPreview" zoomScale="110" zoomScaleNormal="100" zoomScaleSheetLayoutView="110" workbookViewId="0">
      <selection activeCell="H10" sqref="H10"/>
    </sheetView>
  </sheetViews>
  <sheetFormatPr defaultRowHeight="15"/>
  <cols>
    <col min="1" max="1" width="15.5703125" customWidth="1"/>
    <col min="3" max="3" width="14.42578125" customWidth="1"/>
    <col min="4" max="4" width="22.42578125" customWidth="1"/>
    <col min="5" max="5" width="9.5703125" customWidth="1"/>
    <col min="6" max="6" width="5.42578125" customWidth="1"/>
    <col min="7" max="10" width="9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148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46126</v>
      </c>
      <c r="F6" s="18" t="s">
        <v>3</v>
      </c>
      <c r="G6" t="s">
        <v>294</v>
      </c>
      <c r="J6" s="161"/>
    </row>
    <row r="7" spans="1:10">
      <c r="A7" s="101"/>
      <c r="F7" s="18" t="s">
        <v>120</v>
      </c>
      <c r="G7">
        <v>150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67" t="s">
        <v>11</v>
      </c>
    </row>
    <row r="10" spans="1:10">
      <c r="A10" s="168" t="s">
        <v>133</v>
      </c>
      <c r="E10" s="70">
        <v>22.5</v>
      </c>
      <c r="F10" s="25" t="s">
        <v>311</v>
      </c>
      <c r="G10" s="22">
        <v>300</v>
      </c>
      <c r="H10" s="22">
        <v>6750</v>
      </c>
      <c r="I10" s="4"/>
      <c r="J10" s="161"/>
    </row>
    <row r="11" spans="1:10">
      <c r="A11" s="168" t="s">
        <v>14</v>
      </c>
      <c r="E11" s="2"/>
      <c r="F11" t="s">
        <v>15</v>
      </c>
      <c r="G11" s="4"/>
      <c r="H11" s="4">
        <v>0</v>
      </c>
      <c r="I11" s="4"/>
      <c r="J11" s="161"/>
    </row>
    <row r="12" spans="1:10">
      <c r="A12" s="168" t="s">
        <v>16</v>
      </c>
      <c r="E12" s="2"/>
      <c r="F12" t="s">
        <v>17</v>
      </c>
      <c r="G12" s="5"/>
      <c r="H12" s="4">
        <v>0</v>
      </c>
      <c r="I12" s="4"/>
      <c r="J12" s="161"/>
    </row>
    <row r="13" spans="1:10">
      <c r="A13" s="168" t="s">
        <v>95</v>
      </c>
      <c r="E13" s="2"/>
      <c r="G13" s="5"/>
      <c r="H13" s="4"/>
      <c r="I13" s="4"/>
      <c r="J13" s="161"/>
    </row>
    <row r="14" spans="1:10">
      <c r="A14" s="101"/>
      <c r="E14" s="2"/>
      <c r="G14" s="5"/>
      <c r="H14" s="4"/>
      <c r="I14" s="4">
        <v>6750</v>
      </c>
      <c r="J14" s="169">
        <v>6750</v>
      </c>
    </row>
    <row r="15" spans="1:10">
      <c r="A15" s="101"/>
      <c r="J15" s="161"/>
    </row>
    <row r="16" spans="1:10">
      <c r="A16" s="165" t="s">
        <v>18</v>
      </c>
      <c r="B16" s="9"/>
      <c r="C16" s="9"/>
      <c r="D16" s="9"/>
      <c r="E16" s="9"/>
      <c r="F16" s="9"/>
      <c r="G16" s="9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6" t="s">
        <v>22</v>
      </c>
      <c r="F17" s="136" t="s">
        <v>7</v>
      </c>
      <c r="G17" s="136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88" t="s">
        <v>24</v>
      </c>
      <c r="B18" s="138"/>
      <c r="C18" s="139" t="s">
        <v>24</v>
      </c>
      <c r="D18" s="151" t="s">
        <v>275</v>
      </c>
      <c r="E18" s="152">
        <v>1.45</v>
      </c>
      <c r="F18" s="141" t="s">
        <v>134</v>
      </c>
      <c r="G18" s="142">
        <v>620</v>
      </c>
      <c r="H18" s="143">
        <v>899</v>
      </c>
      <c r="I18" s="139"/>
      <c r="J18" s="161"/>
    </row>
    <row r="19" spans="1:10">
      <c r="A19" s="101"/>
      <c r="B19" s="124"/>
      <c r="C19" t="s">
        <v>26</v>
      </c>
      <c r="D19" s="109" t="s">
        <v>229</v>
      </c>
      <c r="E19" s="35">
        <v>36.25</v>
      </c>
      <c r="F19" s="25" t="s">
        <v>25</v>
      </c>
      <c r="G19" s="5">
        <v>7.0000000000000007E-2</v>
      </c>
      <c r="H19" s="5">
        <v>3.2</v>
      </c>
      <c r="I19" s="4">
        <v>902.2</v>
      </c>
      <c r="J19" s="175"/>
    </row>
    <row r="20" spans="1:10">
      <c r="A20" s="188" t="s">
        <v>28</v>
      </c>
      <c r="B20" s="138"/>
      <c r="C20" s="139" t="s">
        <v>29</v>
      </c>
      <c r="D20" s="139" t="s">
        <v>30</v>
      </c>
      <c r="E20" s="140">
        <v>4</v>
      </c>
      <c r="F20" s="141" t="s">
        <v>31</v>
      </c>
      <c r="G20" s="142">
        <v>6.8654999999999999</v>
      </c>
      <c r="H20" s="143">
        <v>27.462</v>
      </c>
      <c r="I20" s="139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328</v>
      </c>
      <c r="E23" s="25">
        <v>1</v>
      </c>
      <c r="F23" s="25" t="s">
        <v>34</v>
      </c>
      <c r="G23" s="5">
        <v>177</v>
      </c>
      <c r="H23" s="4">
        <v>177</v>
      </c>
      <c r="J23" s="161"/>
    </row>
    <row r="24" spans="1:10">
      <c r="A24" s="101"/>
      <c r="B24" s="124"/>
      <c r="C24" t="s">
        <v>35</v>
      </c>
      <c r="D24" t="s">
        <v>121</v>
      </c>
      <c r="E24" s="25">
        <v>1</v>
      </c>
      <c r="F24" s="25" t="s">
        <v>34</v>
      </c>
      <c r="G24" s="5">
        <v>211</v>
      </c>
      <c r="H24" s="4">
        <v>211</v>
      </c>
      <c r="J24" s="161"/>
    </row>
    <row r="25" spans="1:10">
      <c r="A25" s="101"/>
      <c r="B25" s="124"/>
      <c r="C25" t="s">
        <v>35</v>
      </c>
      <c r="D25" t="s">
        <v>230</v>
      </c>
      <c r="E25" s="25">
        <v>1</v>
      </c>
      <c r="F25" s="25" t="s">
        <v>34</v>
      </c>
      <c r="G25" s="5">
        <v>140</v>
      </c>
      <c r="H25" s="4">
        <v>140</v>
      </c>
      <c r="J25" s="161"/>
    </row>
    <row r="26" spans="1:10">
      <c r="A26" s="101"/>
      <c r="B26" s="124"/>
      <c r="E26" s="25"/>
      <c r="F26" s="25"/>
      <c r="G26" s="5" t="s">
        <v>314</v>
      </c>
      <c r="J26" s="161"/>
    </row>
    <row r="27" spans="1:10">
      <c r="A27" s="101"/>
      <c r="B27" s="124" t="s">
        <v>135</v>
      </c>
      <c r="C27" t="s">
        <v>37</v>
      </c>
      <c r="D27" s="125" t="s">
        <v>136</v>
      </c>
      <c r="E27" s="25">
        <v>1</v>
      </c>
      <c r="F27" s="25" t="s">
        <v>34</v>
      </c>
      <c r="G27" s="5">
        <v>238</v>
      </c>
      <c r="H27" s="4">
        <v>238</v>
      </c>
      <c r="J27" s="161"/>
    </row>
    <row r="28" spans="1:10">
      <c r="A28" s="101"/>
      <c r="B28" s="124"/>
      <c r="E28" s="25"/>
      <c r="F28" s="25"/>
      <c r="G28" s="5" t="s">
        <v>314</v>
      </c>
      <c r="H28" s="4"/>
      <c r="I28" s="4">
        <v>832.22235000000001</v>
      </c>
      <c r="J28" s="175"/>
    </row>
    <row r="29" spans="1:10">
      <c r="A29" s="188" t="s">
        <v>29</v>
      </c>
      <c r="B29" s="138" t="s">
        <v>97</v>
      </c>
      <c r="C29" s="139" t="s">
        <v>29</v>
      </c>
      <c r="D29" s="139" t="s">
        <v>253</v>
      </c>
      <c r="E29" s="140">
        <v>3</v>
      </c>
      <c r="F29" s="141" t="s">
        <v>31</v>
      </c>
      <c r="G29" s="142">
        <v>28.413</v>
      </c>
      <c r="H29" s="143">
        <v>85.239000000000004</v>
      </c>
      <c r="I29" s="139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138</v>
      </c>
      <c r="C31" t="s">
        <v>29</v>
      </c>
      <c r="D31" t="s">
        <v>137</v>
      </c>
      <c r="E31" s="70">
        <v>3</v>
      </c>
      <c r="F31" s="25" t="s">
        <v>31</v>
      </c>
      <c r="G31" s="5">
        <v>9.1770000000000014</v>
      </c>
      <c r="H31" s="4">
        <v>27.531000000000006</v>
      </c>
      <c r="J31" s="161"/>
    </row>
    <row r="32" spans="1:10">
      <c r="A32" s="101"/>
      <c r="B32" s="124" t="s">
        <v>138</v>
      </c>
      <c r="C32" t="s">
        <v>29</v>
      </c>
      <c r="D32" t="s">
        <v>139</v>
      </c>
      <c r="E32" s="70">
        <v>1</v>
      </c>
      <c r="F32" s="25" t="s">
        <v>31</v>
      </c>
      <c r="G32" s="5">
        <v>88.745999999999995</v>
      </c>
      <c r="H32" s="4">
        <v>88.745999999999995</v>
      </c>
      <c r="J32" s="161"/>
    </row>
    <row r="33" spans="1:10">
      <c r="A33" s="101"/>
      <c r="B33" s="124"/>
      <c r="E33" s="70"/>
      <c r="F33" s="25"/>
      <c r="G33" s="5" t="s">
        <v>314</v>
      </c>
      <c r="H33" s="4"/>
      <c r="J33" s="161"/>
    </row>
    <row r="34" spans="1:10">
      <c r="A34" s="101"/>
      <c r="B34" s="124" t="s">
        <v>140</v>
      </c>
      <c r="C34" t="s">
        <v>29</v>
      </c>
      <c r="D34" t="s">
        <v>141</v>
      </c>
      <c r="E34" s="35">
        <v>80</v>
      </c>
      <c r="F34" s="25" t="s">
        <v>142</v>
      </c>
      <c r="G34" s="5">
        <v>0.63</v>
      </c>
      <c r="H34" s="4">
        <v>50.4</v>
      </c>
      <c r="J34" s="161"/>
    </row>
    <row r="35" spans="1:10">
      <c r="A35" s="101"/>
      <c r="B35" s="124" t="s">
        <v>140</v>
      </c>
      <c r="C35" t="s">
        <v>29</v>
      </c>
      <c r="D35" t="s">
        <v>85</v>
      </c>
      <c r="E35" s="70">
        <v>0.5</v>
      </c>
      <c r="F35" s="25" t="s">
        <v>31</v>
      </c>
      <c r="G35" s="5">
        <v>86.199093750000017</v>
      </c>
      <c r="H35" s="4">
        <v>43.099546875000009</v>
      </c>
      <c r="J35" s="161"/>
    </row>
    <row r="36" spans="1:10">
      <c r="A36" s="101"/>
      <c r="B36" s="124"/>
      <c r="E36" s="127"/>
      <c r="F36" s="25"/>
      <c r="G36" s="5" t="s">
        <v>314</v>
      </c>
      <c r="H36" s="4"/>
      <c r="J36" s="161"/>
    </row>
    <row r="37" spans="1:10">
      <c r="A37" s="101"/>
      <c r="B37" s="124"/>
      <c r="E37" s="127"/>
      <c r="F37" s="25"/>
      <c r="G37" s="5" t="s">
        <v>314</v>
      </c>
      <c r="H37" s="4"/>
      <c r="J37" s="161"/>
    </row>
    <row r="38" spans="1:10">
      <c r="A38" s="101"/>
      <c r="B38" s="124"/>
      <c r="E38" s="25"/>
      <c r="F38" s="25"/>
      <c r="G38" s="5" t="s">
        <v>314</v>
      </c>
      <c r="H38" s="4"/>
      <c r="J38" s="161"/>
    </row>
    <row r="39" spans="1:10">
      <c r="A39" s="101"/>
      <c r="B39" s="124"/>
      <c r="C39" t="s">
        <v>33</v>
      </c>
      <c r="D39" t="s">
        <v>124</v>
      </c>
      <c r="E39" s="25">
        <v>3</v>
      </c>
      <c r="F39" s="25" t="s">
        <v>34</v>
      </c>
      <c r="G39" s="5">
        <v>35</v>
      </c>
      <c r="H39" s="4">
        <v>105</v>
      </c>
      <c r="J39" s="175"/>
    </row>
    <row r="40" spans="1:10">
      <c r="A40" s="101"/>
      <c r="B40" s="124"/>
      <c r="E40" s="25"/>
      <c r="F40" s="25"/>
      <c r="G40" s="5" t="s">
        <v>314</v>
      </c>
      <c r="H40" s="4"/>
      <c r="I40" s="4">
        <v>400.01554687500004</v>
      </c>
      <c r="J40" s="175"/>
    </row>
    <row r="41" spans="1:10">
      <c r="A41" s="188" t="s">
        <v>39</v>
      </c>
      <c r="B41" s="138" t="s">
        <v>138</v>
      </c>
      <c r="C41" s="139" t="s">
        <v>40</v>
      </c>
      <c r="D41" s="139" t="s">
        <v>143</v>
      </c>
      <c r="E41" s="153">
        <v>40</v>
      </c>
      <c r="F41" s="141" t="s">
        <v>263</v>
      </c>
      <c r="G41" s="142">
        <v>0.47520000000000001</v>
      </c>
      <c r="H41" s="143">
        <v>19.007999999999999</v>
      </c>
      <c r="I41" s="139"/>
      <c r="J41" s="161"/>
    </row>
    <row r="42" spans="1:10">
      <c r="A42" s="101"/>
      <c r="B42" s="124"/>
      <c r="C42" t="s">
        <v>225</v>
      </c>
      <c r="D42" t="s">
        <v>226</v>
      </c>
      <c r="E42" s="70"/>
      <c r="F42" s="25" t="s">
        <v>31</v>
      </c>
      <c r="G42" s="5" t="s">
        <v>314</v>
      </c>
      <c r="H42" s="4"/>
      <c r="J42" s="161"/>
    </row>
    <row r="43" spans="1:10">
      <c r="A43" s="101"/>
      <c r="B43" s="124"/>
      <c r="E43" s="25"/>
      <c r="F43" s="25"/>
      <c r="G43" s="5" t="s">
        <v>314</v>
      </c>
      <c r="H43" s="4"/>
      <c r="J43" s="161"/>
    </row>
    <row r="44" spans="1:10">
      <c r="A44" s="101"/>
      <c r="E44" s="25"/>
      <c r="F44" s="25"/>
      <c r="G44" s="5" t="s">
        <v>314</v>
      </c>
      <c r="H44" s="4"/>
      <c r="J44" s="161"/>
    </row>
    <row r="45" spans="1:10">
      <c r="A45" s="101"/>
      <c r="B45" s="124"/>
      <c r="C45" t="s">
        <v>42</v>
      </c>
      <c r="D45" t="s">
        <v>124</v>
      </c>
      <c r="E45" s="25">
        <v>0</v>
      </c>
      <c r="F45" s="25" t="s">
        <v>34</v>
      </c>
      <c r="G45" s="5">
        <v>35</v>
      </c>
      <c r="H45" s="4">
        <v>0</v>
      </c>
      <c r="I45" s="4"/>
      <c r="J45" s="175"/>
    </row>
    <row r="46" spans="1:10">
      <c r="A46" s="101"/>
      <c r="B46" s="124"/>
      <c r="E46" s="25"/>
      <c r="F46" s="25"/>
      <c r="G46" s="5" t="s">
        <v>314</v>
      </c>
      <c r="H46" s="4"/>
      <c r="I46" s="4">
        <v>19.007999999999999</v>
      </c>
      <c r="J46" s="175"/>
    </row>
    <row r="47" spans="1:10">
      <c r="A47" s="188" t="s">
        <v>43</v>
      </c>
      <c r="B47" s="138"/>
      <c r="C47" s="139" t="s">
        <v>44</v>
      </c>
      <c r="D47" s="139" t="s">
        <v>280</v>
      </c>
      <c r="E47" s="141">
        <v>1</v>
      </c>
      <c r="F47" s="141" t="s">
        <v>34</v>
      </c>
      <c r="G47" s="142">
        <v>61</v>
      </c>
      <c r="H47" s="142">
        <v>6.1</v>
      </c>
      <c r="I47" s="139"/>
      <c r="J47" s="161"/>
    </row>
    <row r="48" spans="1:10">
      <c r="A48" s="101"/>
      <c r="B48" s="124"/>
      <c r="C48" t="s">
        <v>44</v>
      </c>
      <c r="D48" s="125" t="s">
        <v>278</v>
      </c>
      <c r="E48" s="25">
        <v>1</v>
      </c>
      <c r="F48" s="25" t="s">
        <v>34</v>
      </c>
      <c r="G48" s="5">
        <v>48</v>
      </c>
      <c r="H48" s="5">
        <v>4.8</v>
      </c>
      <c r="J48" s="161"/>
    </row>
    <row r="49" spans="1:10">
      <c r="A49" s="101"/>
      <c r="B49" s="124"/>
      <c r="C49" t="s">
        <v>44</v>
      </c>
      <c r="D49" s="125" t="s">
        <v>279</v>
      </c>
      <c r="E49" s="25">
        <v>1</v>
      </c>
      <c r="F49" s="25" t="s">
        <v>34</v>
      </c>
      <c r="G49" s="5">
        <v>47</v>
      </c>
      <c r="H49" s="5">
        <v>4.7</v>
      </c>
      <c r="J49" s="161"/>
    </row>
    <row r="50" spans="1:10">
      <c r="A50" s="101"/>
      <c r="B50" s="124"/>
      <c r="C50" t="s">
        <v>200</v>
      </c>
      <c r="D50" s="125" t="s">
        <v>267</v>
      </c>
      <c r="E50" s="25">
        <v>1</v>
      </c>
      <c r="F50" s="25" t="s">
        <v>34</v>
      </c>
      <c r="G50" s="5">
        <v>96</v>
      </c>
      <c r="H50" s="5">
        <v>9.6</v>
      </c>
      <c r="J50" s="161"/>
    </row>
    <row r="51" spans="1:10">
      <c r="A51" s="101"/>
      <c r="B51" s="128" t="s">
        <v>123</v>
      </c>
      <c r="C51" t="s">
        <v>43</v>
      </c>
      <c r="D51" s="125" t="s">
        <v>45</v>
      </c>
      <c r="E51" s="25">
        <v>0.8</v>
      </c>
      <c r="F51" s="25" t="s">
        <v>48</v>
      </c>
      <c r="G51" s="5">
        <v>86.25</v>
      </c>
      <c r="H51" s="4">
        <v>69</v>
      </c>
      <c r="J51" s="161"/>
    </row>
    <row r="52" spans="1:10">
      <c r="A52" s="101"/>
      <c r="B52" s="124" t="s">
        <v>104</v>
      </c>
      <c r="C52" t="s">
        <v>43</v>
      </c>
      <c r="D52" s="125" t="s">
        <v>284</v>
      </c>
      <c r="E52" s="35">
        <v>400</v>
      </c>
      <c r="F52" s="25" t="s">
        <v>25</v>
      </c>
      <c r="G52" s="5">
        <v>0.75900000000000001</v>
      </c>
      <c r="H52" s="4">
        <v>303.60000000000002</v>
      </c>
      <c r="J52" s="161"/>
    </row>
    <row r="53" spans="1:10">
      <c r="A53" s="101"/>
      <c r="B53" s="124" t="s">
        <v>104</v>
      </c>
      <c r="C53" t="s">
        <v>43</v>
      </c>
      <c r="D53" s="125" t="s">
        <v>105</v>
      </c>
      <c r="E53" s="35">
        <v>50</v>
      </c>
      <c r="F53" s="25" t="s">
        <v>25</v>
      </c>
      <c r="G53" s="5">
        <v>0.92115000000000002</v>
      </c>
      <c r="H53" s="4">
        <v>46.057500000000005</v>
      </c>
      <c r="J53" s="161"/>
    </row>
    <row r="54" spans="1:10">
      <c r="A54" s="101"/>
      <c r="B54" s="124" t="s">
        <v>144</v>
      </c>
      <c r="C54" t="s">
        <v>43</v>
      </c>
      <c r="D54" s="125" t="s">
        <v>235</v>
      </c>
      <c r="E54" s="35">
        <v>300</v>
      </c>
      <c r="F54" s="25" t="s">
        <v>25</v>
      </c>
      <c r="G54" s="5">
        <v>1.7969519999999999</v>
      </c>
      <c r="H54" s="4">
        <v>539.0856</v>
      </c>
      <c r="J54" s="161"/>
    </row>
    <row r="55" spans="1:10">
      <c r="A55" s="101" t="s">
        <v>341</v>
      </c>
      <c r="B55" s="124" t="s">
        <v>145</v>
      </c>
      <c r="C55" t="s">
        <v>43</v>
      </c>
      <c r="D55" s="125" t="s">
        <v>87</v>
      </c>
      <c r="E55" s="35">
        <v>100</v>
      </c>
      <c r="F55" s="25" t="s">
        <v>25</v>
      </c>
      <c r="G55" s="5">
        <v>1.6539999999999999</v>
      </c>
      <c r="H55" s="4">
        <v>165.39999999999998</v>
      </c>
      <c r="J55" s="161"/>
    </row>
    <row r="56" spans="1:10">
      <c r="A56" s="194">
        <v>150</v>
      </c>
      <c r="B56" s="124" t="s">
        <v>146</v>
      </c>
      <c r="C56" t="s">
        <v>43</v>
      </c>
      <c r="D56" s="125" t="s">
        <v>87</v>
      </c>
      <c r="E56" s="35">
        <v>100</v>
      </c>
      <c r="F56" s="25" t="s">
        <v>25</v>
      </c>
      <c r="G56" s="5">
        <v>1.6539999999999999</v>
      </c>
      <c r="H56" s="4">
        <v>165.39999999999998</v>
      </c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>
        <v>1</v>
      </c>
      <c r="F58" s="25" t="s">
        <v>34</v>
      </c>
      <c r="G58" s="5">
        <v>15</v>
      </c>
      <c r="H58" s="4">
        <v>15</v>
      </c>
      <c r="J58" s="161"/>
    </row>
    <row r="59" spans="1:10">
      <c r="A59" s="101"/>
      <c r="B59" s="124"/>
      <c r="C59" t="s">
        <v>46</v>
      </c>
      <c r="D59" t="s">
        <v>291</v>
      </c>
      <c r="E59" s="126">
        <v>0.45</v>
      </c>
      <c r="F59" s="25" t="s">
        <v>48</v>
      </c>
      <c r="G59" s="5">
        <v>34</v>
      </c>
      <c r="H59" s="4">
        <v>15.3</v>
      </c>
      <c r="J59" s="161"/>
    </row>
    <row r="60" spans="1:10">
      <c r="A60" s="101"/>
      <c r="B60" s="124"/>
      <c r="C60" t="s">
        <v>46</v>
      </c>
      <c r="D60" t="s">
        <v>47</v>
      </c>
      <c r="E60" s="25">
        <v>2</v>
      </c>
      <c r="F60" s="25" t="s">
        <v>34</v>
      </c>
      <c r="G60" s="5">
        <v>13.5</v>
      </c>
      <c r="H60" s="4">
        <v>27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0.5</v>
      </c>
      <c r="F61" s="25" t="s">
        <v>48</v>
      </c>
      <c r="G61" s="5">
        <v>34</v>
      </c>
      <c r="H61" s="4">
        <v>17</v>
      </c>
      <c r="I61" s="4"/>
      <c r="J61" s="175"/>
    </row>
    <row r="62" spans="1:10">
      <c r="A62" s="101"/>
      <c r="B62" s="124"/>
      <c r="E62" s="127"/>
      <c r="F62" s="25"/>
      <c r="G62" s="5" t="s">
        <v>314</v>
      </c>
      <c r="H62" s="4"/>
      <c r="I62" s="4">
        <v>1388.0431000000001</v>
      </c>
      <c r="J62" s="175"/>
    </row>
    <row r="63" spans="1:10">
      <c r="A63" s="188" t="s">
        <v>49</v>
      </c>
      <c r="B63" s="138"/>
      <c r="C63" s="139" t="s">
        <v>50</v>
      </c>
      <c r="D63" s="139" t="s">
        <v>88</v>
      </c>
      <c r="E63" s="153"/>
      <c r="F63" s="141" t="s">
        <v>34</v>
      </c>
      <c r="G63" s="142" t="s">
        <v>314</v>
      </c>
      <c r="H63" s="143"/>
      <c r="I63" s="139"/>
      <c r="J63" s="161"/>
    </row>
    <row r="64" spans="1:10">
      <c r="A64" s="101"/>
      <c r="B64" s="124"/>
      <c r="E64" s="127"/>
      <c r="F64" s="25"/>
      <c r="G64" s="5" t="s">
        <v>314</v>
      </c>
      <c r="H64" s="4"/>
      <c r="J64" s="161"/>
    </row>
    <row r="65" spans="1:10">
      <c r="A65" s="101"/>
      <c r="B65" s="124"/>
      <c r="E65" s="127"/>
      <c r="F65" s="25"/>
      <c r="G65" s="5" t="s">
        <v>314</v>
      </c>
      <c r="H65" s="4"/>
      <c r="J65" s="161"/>
    </row>
    <row r="66" spans="1:10">
      <c r="A66" s="101"/>
      <c r="B66" s="124"/>
      <c r="E66" s="127"/>
      <c r="F66" s="25"/>
      <c r="G66" s="5" t="s">
        <v>314</v>
      </c>
      <c r="H66" s="4"/>
      <c r="J66" s="161"/>
    </row>
    <row r="67" spans="1:10">
      <c r="A67" s="101"/>
      <c r="B67" s="124"/>
      <c r="E67" s="127"/>
      <c r="F67" s="25"/>
      <c r="G67" s="5" t="s">
        <v>314</v>
      </c>
      <c r="H67" s="4"/>
      <c r="J67" s="161"/>
    </row>
    <row r="68" spans="1:10">
      <c r="A68" s="101"/>
      <c r="B68" s="124"/>
      <c r="E68" s="127"/>
      <c r="F68" s="25"/>
      <c r="G68" s="5" t="s">
        <v>314</v>
      </c>
      <c r="H68" s="4"/>
      <c r="J68" s="161"/>
    </row>
    <row r="69" spans="1:10">
      <c r="A69" s="101"/>
      <c r="B69" s="124"/>
      <c r="E69" s="127"/>
      <c r="F69" s="25"/>
      <c r="G69" s="5" t="s">
        <v>314</v>
      </c>
      <c r="H69" s="4"/>
      <c r="J69" s="161"/>
    </row>
    <row r="70" spans="1:10">
      <c r="A70" s="101"/>
      <c r="B70" s="124"/>
      <c r="E70" s="127"/>
      <c r="F70" s="25"/>
      <c r="G70" s="5" t="s">
        <v>314</v>
      </c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E72" s="127"/>
      <c r="F72" s="25"/>
      <c r="G72" s="5" t="s">
        <v>314</v>
      </c>
      <c r="H72" s="4"/>
      <c r="J72" s="161"/>
    </row>
    <row r="73" spans="1:10">
      <c r="A73" s="101"/>
      <c r="B73" s="124"/>
      <c r="C73" t="s">
        <v>51</v>
      </c>
      <c r="D73" t="s">
        <v>124</v>
      </c>
      <c r="E73" s="25"/>
      <c r="F73" s="25" t="s">
        <v>34</v>
      </c>
      <c r="G73" s="5" t="s">
        <v>314</v>
      </c>
      <c r="H73" s="4"/>
      <c r="I73" s="4"/>
      <c r="J73" s="175"/>
    </row>
    <row r="74" spans="1:10">
      <c r="A74" s="101"/>
      <c r="B74" s="124"/>
      <c r="E74" s="25"/>
      <c r="F74" s="25"/>
      <c r="G74" s="5" t="s">
        <v>314</v>
      </c>
      <c r="H74" s="4"/>
      <c r="I74" s="4">
        <v>0</v>
      </c>
      <c r="J74" s="175"/>
    </row>
    <row r="75" spans="1:10">
      <c r="A75" s="188" t="s">
        <v>52</v>
      </c>
      <c r="B75" s="138"/>
      <c r="C75" s="139"/>
      <c r="D75" s="139"/>
      <c r="E75" s="140"/>
      <c r="F75" s="141"/>
      <c r="G75" s="142" t="s">
        <v>314</v>
      </c>
      <c r="H75" s="143"/>
      <c r="I75" s="139"/>
      <c r="J75" s="161"/>
    </row>
    <row r="76" spans="1:10">
      <c r="A76" s="101"/>
      <c r="B76" s="124"/>
      <c r="E76" s="25"/>
      <c r="F76" s="25"/>
      <c r="G76" s="5" t="s">
        <v>314</v>
      </c>
      <c r="H76" s="4"/>
      <c r="J76" s="161"/>
    </row>
    <row r="77" spans="1:10">
      <c r="A77" s="101"/>
      <c r="B77" s="124"/>
      <c r="E77" s="25"/>
      <c r="F77" s="25"/>
      <c r="G77" s="5" t="s">
        <v>314</v>
      </c>
      <c r="H77" s="4"/>
      <c r="J77" s="161"/>
    </row>
    <row r="78" spans="1:10">
      <c r="A78" s="101"/>
      <c r="B78" s="124"/>
      <c r="C78" t="s">
        <v>53</v>
      </c>
      <c r="D78" t="s">
        <v>124</v>
      </c>
      <c r="E78" s="25"/>
      <c r="F78" s="25" t="s">
        <v>34</v>
      </c>
      <c r="G78" s="5" t="s">
        <v>314</v>
      </c>
      <c r="H78" s="4"/>
      <c r="I78" s="4"/>
      <c r="J78" s="175"/>
    </row>
    <row r="79" spans="1:10">
      <c r="A79" s="101"/>
      <c r="B79" s="124"/>
      <c r="E79" s="25"/>
      <c r="F79" s="25"/>
      <c r="G79" s="5" t="s">
        <v>314</v>
      </c>
      <c r="H79" s="4"/>
      <c r="I79" s="4">
        <v>0</v>
      </c>
      <c r="J79" s="175"/>
    </row>
    <row r="80" spans="1:10">
      <c r="A80" s="188" t="s">
        <v>54</v>
      </c>
      <c r="B80" s="138"/>
      <c r="C80" s="139" t="s">
        <v>54</v>
      </c>
      <c r="D80" s="154" t="s">
        <v>295</v>
      </c>
      <c r="E80" s="141">
        <v>260</v>
      </c>
      <c r="F80" s="141" t="s">
        <v>55</v>
      </c>
      <c r="G80" s="142">
        <v>4.38</v>
      </c>
      <c r="H80" s="143">
        <v>1138.8</v>
      </c>
      <c r="I80" s="139"/>
      <c r="J80" s="161"/>
    </row>
    <row r="81" spans="1:10">
      <c r="A81" s="101"/>
      <c r="B81" s="124"/>
      <c r="C81" t="s">
        <v>54</v>
      </c>
      <c r="D81" s="108" t="s">
        <v>364</v>
      </c>
      <c r="E81" s="25">
        <v>1</v>
      </c>
      <c r="F81" s="25" t="s">
        <v>57</v>
      </c>
      <c r="G81" s="5">
        <v>1150</v>
      </c>
      <c r="H81" s="4">
        <v>115</v>
      </c>
      <c r="I81" s="4"/>
      <c r="J81" s="175"/>
    </row>
    <row r="82" spans="1:10">
      <c r="A82" s="101"/>
      <c r="B82" s="124"/>
      <c r="E82" s="25"/>
      <c r="F82" s="25"/>
      <c r="G82" s="5" t="s">
        <v>314</v>
      </c>
      <c r="I82" s="4">
        <v>1253.8</v>
      </c>
      <c r="J82" s="161"/>
    </row>
    <row r="83" spans="1:10">
      <c r="A83" s="188" t="s">
        <v>58</v>
      </c>
      <c r="B83" s="138"/>
      <c r="C83" s="139" t="s">
        <v>36</v>
      </c>
      <c r="D83" s="139" t="s">
        <v>59</v>
      </c>
      <c r="E83" s="141"/>
      <c r="F83" s="141" t="s">
        <v>34</v>
      </c>
      <c r="G83" s="142" t="s">
        <v>314</v>
      </c>
      <c r="H83" s="143"/>
      <c r="I83" s="139"/>
      <c r="J83" s="161"/>
    </row>
    <row r="84" spans="1:10">
      <c r="A84" s="101"/>
      <c r="B84" s="124"/>
      <c r="C84" t="s">
        <v>60</v>
      </c>
      <c r="D84" t="s">
        <v>273</v>
      </c>
      <c r="E84" s="25"/>
      <c r="F84" s="25"/>
      <c r="G84" s="5" t="s">
        <v>314</v>
      </c>
      <c r="H84" s="4"/>
      <c r="J84" s="161"/>
    </row>
    <row r="85" spans="1:10">
      <c r="A85" s="101"/>
      <c r="B85" s="124"/>
      <c r="C85" t="s">
        <v>92</v>
      </c>
      <c r="D85" t="s">
        <v>93</v>
      </c>
      <c r="E85" s="25"/>
      <c r="F85" s="25"/>
      <c r="G85" s="5" t="s">
        <v>314</v>
      </c>
      <c r="H85" s="4"/>
      <c r="I85" s="4"/>
      <c r="J85" s="175"/>
    </row>
    <row r="86" spans="1:10">
      <c r="A86" s="101"/>
      <c r="B86" s="124"/>
      <c r="E86" s="25"/>
      <c r="F86" s="25"/>
      <c r="G86" s="5" t="s">
        <v>314</v>
      </c>
      <c r="H86" s="4"/>
      <c r="I86" s="4">
        <v>0</v>
      </c>
      <c r="J86" s="175"/>
    </row>
    <row r="87" spans="1:10">
      <c r="A87" s="188" t="s">
        <v>61</v>
      </c>
      <c r="B87" s="138"/>
      <c r="C87" s="139" t="s">
        <v>62</v>
      </c>
      <c r="D87" s="139"/>
      <c r="E87" s="140"/>
      <c r="F87" s="141"/>
      <c r="G87" s="142" t="s">
        <v>314</v>
      </c>
      <c r="H87" s="142"/>
      <c r="I87" s="139"/>
      <c r="J87" s="161"/>
    </row>
    <row r="88" spans="1:10">
      <c r="A88" s="101"/>
      <c r="B88" s="124"/>
      <c r="C88" t="s">
        <v>38</v>
      </c>
      <c r="E88" s="25"/>
      <c r="F88" s="25"/>
      <c r="G88" s="5" t="s">
        <v>314</v>
      </c>
      <c r="H88" s="5"/>
      <c r="J88" s="161"/>
    </row>
    <row r="89" spans="1:10">
      <c r="A89" s="101"/>
      <c r="B89" s="124"/>
      <c r="C89" t="s">
        <v>33</v>
      </c>
      <c r="E89" s="25"/>
      <c r="F89" s="25"/>
      <c r="G89" s="5" t="s">
        <v>314</v>
      </c>
      <c r="H89" s="4"/>
      <c r="J89" s="161"/>
    </row>
    <row r="90" spans="1:10">
      <c r="A90" s="101"/>
      <c r="B90" s="124"/>
      <c r="C90" t="s">
        <v>61</v>
      </c>
      <c r="D90" s="125" t="s">
        <v>147</v>
      </c>
      <c r="E90" s="25"/>
      <c r="F90" s="25" t="s">
        <v>2</v>
      </c>
      <c r="G90" s="5" t="s">
        <v>314</v>
      </c>
      <c r="H90" s="4"/>
      <c r="J90" s="161"/>
    </row>
    <row r="91" spans="1:10">
      <c r="A91" s="101"/>
      <c r="B91" s="124"/>
      <c r="C91" t="s">
        <v>61</v>
      </c>
      <c r="D91" t="s">
        <v>64</v>
      </c>
      <c r="E91" s="70"/>
      <c r="F91" s="25" t="s">
        <v>48</v>
      </c>
      <c r="G91" s="5" t="s">
        <v>314</v>
      </c>
      <c r="H91" s="4"/>
      <c r="J91" s="161"/>
    </row>
    <row r="92" spans="1:10">
      <c r="A92" s="101"/>
      <c r="B92" s="124"/>
      <c r="C92" t="s">
        <v>61</v>
      </c>
      <c r="D92" t="s">
        <v>65</v>
      </c>
      <c r="E92" s="127"/>
      <c r="F92" s="25" t="s">
        <v>66</v>
      </c>
      <c r="G92" s="5" t="s">
        <v>314</v>
      </c>
      <c r="H92" s="4"/>
      <c r="J92" s="161"/>
    </row>
    <row r="93" spans="1:10">
      <c r="A93" s="101"/>
      <c r="B93" s="124"/>
      <c r="C93" t="s">
        <v>61</v>
      </c>
      <c r="D93" t="s">
        <v>289</v>
      </c>
      <c r="E93" s="35"/>
      <c r="F93" s="195" t="s">
        <v>342</v>
      </c>
      <c r="G93" s="5" t="s">
        <v>314</v>
      </c>
      <c r="H93" s="4"/>
      <c r="I93" s="4"/>
      <c r="J93" s="175"/>
    </row>
    <row r="94" spans="1:10">
      <c r="A94" s="101"/>
      <c r="B94" s="124"/>
      <c r="E94" s="35"/>
      <c r="F94" s="25"/>
      <c r="G94" s="5" t="s">
        <v>314</v>
      </c>
      <c r="H94" s="4"/>
      <c r="I94" s="4">
        <v>0</v>
      </c>
      <c r="J94" s="175"/>
    </row>
    <row r="95" spans="1:10">
      <c r="A95" s="188" t="s">
        <v>67</v>
      </c>
      <c r="B95" s="138"/>
      <c r="C95" s="139" t="s">
        <v>68</v>
      </c>
      <c r="D95" s="139" t="s">
        <v>68</v>
      </c>
      <c r="E95" s="140"/>
      <c r="F95" s="141"/>
      <c r="G95" s="142" t="s">
        <v>314</v>
      </c>
      <c r="H95" s="142"/>
      <c r="I95" s="139"/>
      <c r="J95" s="161"/>
    </row>
    <row r="96" spans="1:10">
      <c r="A96" s="101"/>
      <c r="B96" s="124"/>
      <c r="C96" t="s">
        <v>69</v>
      </c>
      <c r="D96" t="s">
        <v>70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307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72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71</v>
      </c>
      <c r="D99" t="s">
        <v>73</v>
      </c>
      <c r="E99" s="70"/>
      <c r="F99" s="25"/>
      <c r="G99" s="5" t="s">
        <v>314</v>
      </c>
      <c r="H99" s="4"/>
      <c r="J99" s="161"/>
    </row>
    <row r="100" spans="1:10">
      <c r="A100" s="101"/>
      <c r="B100" s="124"/>
      <c r="C100" t="s">
        <v>74</v>
      </c>
      <c r="D100" t="s">
        <v>74</v>
      </c>
      <c r="E100" s="70"/>
      <c r="F100" s="25" t="s">
        <v>48</v>
      </c>
      <c r="G100" s="5" t="s">
        <v>314</v>
      </c>
      <c r="H100" s="4"/>
      <c r="J100" s="161"/>
    </row>
    <row r="101" spans="1:10">
      <c r="A101" s="101"/>
      <c r="B101" s="124"/>
      <c r="C101" t="s">
        <v>75</v>
      </c>
      <c r="D101" t="s">
        <v>76</v>
      </c>
      <c r="E101" s="70"/>
      <c r="F101" s="25" t="s">
        <v>48</v>
      </c>
      <c r="G101" s="5" t="s">
        <v>314</v>
      </c>
      <c r="H101" s="4"/>
      <c r="J101" s="161"/>
    </row>
    <row r="102" spans="1:10">
      <c r="A102" s="101"/>
      <c r="B102" s="124"/>
      <c r="C102" t="s">
        <v>74</v>
      </c>
      <c r="D102" t="s">
        <v>72</v>
      </c>
      <c r="E102" s="70"/>
      <c r="F102" s="25" t="s">
        <v>48</v>
      </c>
      <c r="G102" s="5" t="s">
        <v>314</v>
      </c>
      <c r="H102" s="4"/>
      <c r="J102" s="161"/>
    </row>
    <row r="103" spans="1:10">
      <c r="A103" s="101"/>
      <c r="B103" s="124"/>
      <c r="C103" t="s">
        <v>77</v>
      </c>
      <c r="D103" t="s">
        <v>114</v>
      </c>
      <c r="E103" s="70"/>
      <c r="F103" s="25" t="s">
        <v>48</v>
      </c>
      <c r="G103" s="5" t="s">
        <v>314</v>
      </c>
      <c r="H103" s="4"/>
      <c r="I103" s="4"/>
      <c r="J103" s="175"/>
    </row>
    <row r="104" spans="1:10">
      <c r="A104" s="174"/>
      <c r="B104" s="16"/>
      <c r="C104" s="15"/>
      <c r="D104" s="15"/>
      <c r="E104" s="74"/>
      <c r="F104" s="71"/>
      <c r="G104" s="123" t="s">
        <v>314</v>
      </c>
      <c r="H104" s="17"/>
      <c r="I104" s="17">
        <v>0</v>
      </c>
      <c r="J104" s="175"/>
    </row>
    <row r="105" spans="1:10">
      <c r="A105" s="112" t="s">
        <v>78</v>
      </c>
      <c r="B105" s="124"/>
      <c r="C105" t="s">
        <v>79</v>
      </c>
      <c r="D105" t="s">
        <v>80</v>
      </c>
      <c r="E105" s="70"/>
      <c r="F105" s="25" t="s">
        <v>48</v>
      </c>
      <c r="G105" s="26"/>
      <c r="H105" s="4">
        <v>0</v>
      </c>
      <c r="J105" s="161"/>
    </row>
    <row r="106" spans="1:10">
      <c r="A106" s="101"/>
      <c r="B106" s="124"/>
      <c r="C106" t="s">
        <v>81</v>
      </c>
      <c r="D106" t="s">
        <v>82</v>
      </c>
      <c r="E106" s="155">
        <v>10000</v>
      </c>
      <c r="F106" s="25" t="s">
        <v>149</v>
      </c>
      <c r="G106" s="26">
        <v>1</v>
      </c>
      <c r="H106" s="4">
        <v>12</v>
      </c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26">
        <v>3.375</v>
      </c>
      <c r="J107" s="161"/>
    </row>
    <row r="108" spans="1:10">
      <c r="A108" s="101"/>
      <c r="B108" s="124"/>
      <c r="C108" t="s">
        <v>300</v>
      </c>
      <c r="D108" t="s">
        <v>299</v>
      </c>
      <c r="E108" s="25"/>
      <c r="F108" s="25"/>
      <c r="G108" s="22"/>
      <c r="H108" s="4"/>
      <c r="J108" s="161"/>
    </row>
    <row r="109" spans="1:10">
      <c r="A109" s="101"/>
      <c r="B109" s="124"/>
      <c r="C109" t="s">
        <v>300</v>
      </c>
      <c r="D109" t="s">
        <v>301</v>
      </c>
      <c r="E109" s="25"/>
      <c r="F109" s="25"/>
      <c r="G109" s="22"/>
      <c r="H109" s="4"/>
      <c r="J109" s="161"/>
    </row>
    <row r="110" spans="1:10">
      <c r="A110" s="101"/>
      <c r="B110" s="124"/>
      <c r="C110" t="s">
        <v>119</v>
      </c>
      <c r="E110" s="25"/>
      <c r="F110" s="25"/>
      <c r="G110" s="26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15.375</v>
      </c>
      <c r="J111" s="176">
        <v>4810.6639968750005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1939.3360031249995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181</v>
      </c>
      <c r="J115" s="169">
        <v>213.80728875000003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0.71269096250000008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104">
    <cfRule type="cellIs" dxfId="4" priority="1" operator="greaterThanOrEqual">
      <formula>10</formula>
    </cfRule>
  </conditionalFormatting>
  <conditionalFormatting sqref="G107">
    <cfRule type="cellIs" dxfId="3" priority="2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7C03-2E20-4E29-B0E2-6496E7103C21}">
  <dimension ref="A1:J118"/>
  <sheetViews>
    <sheetView view="pageBreakPreview" zoomScale="120" zoomScaleNormal="100" zoomScaleSheetLayoutView="120" workbookViewId="0">
      <selection activeCell="D106" sqref="D106"/>
    </sheetView>
  </sheetViews>
  <sheetFormatPr defaultRowHeight="15"/>
  <cols>
    <col min="1" max="1" width="15.5703125" customWidth="1"/>
    <col min="3" max="3" width="14.42578125" customWidth="1"/>
    <col min="4" max="4" width="22.42578125" customWidth="1"/>
    <col min="5" max="5" width="9.5703125" customWidth="1"/>
    <col min="6" max="6" width="5.42578125" customWidth="1"/>
    <col min="7" max="10" width="9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344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380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46127</v>
      </c>
      <c r="F6" s="18" t="s">
        <v>3</v>
      </c>
      <c r="G6" t="s">
        <v>294</v>
      </c>
      <c r="J6" s="161"/>
    </row>
    <row r="7" spans="1:10">
      <c r="A7" s="101"/>
      <c r="F7" s="18" t="s">
        <v>120</v>
      </c>
      <c r="G7">
        <v>150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67" t="s">
        <v>11</v>
      </c>
    </row>
    <row r="10" spans="1:10">
      <c r="A10" s="168" t="s">
        <v>12</v>
      </c>
      <c r="C10" t="s">
        <v>359</v>
      </c>
      <c r="E10" s="70">
        <v>14</v>
      </c>
      <c r="F10" s="25" t="s">
        <v>311</v>
      </c>
      <c r="G10" s="22">
        <v>500</v>
      </c>
      <c r="H10" s="22">
        <v>7000</v>
      </c>
      <c r="I10" s="4"/>
      <c r="J10" s="161"/>
    </row>
    <row r="11" spans="1:10">
      <c r="A11" s="168" t="s">
        <v>14</v>
      </c>
      <c r="E11" s="2"/>
      <c r="F11" t="s">
        <v>15</v>
      </c>
      <c r="G11" s="4"/>
      <c r="H11" s="4">
        <v>0</v>
      </c>
      <c r="I11" s="4"/>
      <c r="J11" s="161"/>
    </row>
    <row r="12" spans="1:10">
      <c r="A12" s="168" t="s">
        <v>16</v>
      </c>
      <c r="E12" s="2"/>
      <c r="F12" t="s">
        <v>17</v>
      </c>
      <c r="G12" s="5"/>
      <c r="H12" s="4">
        <v>0</v>
      </c>
      <c r="I12" s="4"/>
      <c r="J12" s="161"/>
    </row>
    <row r="13" spans="1:10">
      <c r="A13" s="168" t="s">
        <v>95</v>
      </c>
      <c r="E13" s="2"/>
      <c r="G13" s="5"/>
      <c r="H13" s="4"/>
      <c r="I13" s="4"/>
      <c r="J13" s="161"/>
    </row>
    <row r="14" spans="1:10">
      <c r="A14" s="101"/>
      <c r="E14" s="2"/>
      <c r="G14" s="5"/>
      <c r="H14" s="4"/>
      <c r="I14" s="4">
        <v>7000</v>
      </c>
      <c r="J14" s="169">
        <v>7000</v>
      </c>
    </row>
    <row r="15" spans="1:10">
      <c r="A15" s="101"/>
      <c r="J15" s="161"/>
    </row>
    <row r="16" spans="1:10">
      <c r="A16" s="165" t="s">
        <v>18</v>
      </c>
      <c r="B16" s="9"/>
      <c r="C16" s="9"/>
      <c r="D16" s="9"/>
      <c r="E16" s="9"/>
      <c r="F16" s="9"/>
      <c r="G16" s="9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6" t="s">
        <v>22</v>
      </c>
      <c r="F17" s="136" t="s">
        <v>7</v>
      </c>
      <c r="G17" s="136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88" t="s">
        <v>24</v>
      </c>
      <c r="B18" s="138"/>
      <c r="C18" s="139" t="s">
        <v>24</v>
      </c>
      <c r="D18" s="151" t="s">
        <v>275</v>
      </c>
      <c r="E18" s="152">
        <v>1.19</v>
      </c>
      <c r="F18" s="141" t="s">
        <v>134</v>
      </c>
      <c r="G18" s="142">
        <v>645</v>
      </c>
      <c r="H18" s="143">
        <v>767.55</v>
      </c>
      <c r="I18" s="139"/>
      <c r="J18" s="161"/>
    </row>
    <row r="19" spans="1:10">
      <c r="A19" s="101"/>
      <c r="B19" s="124"/>
      <c r="C19" t="s">
        <v>26</v>
      </c>
      <c r="D19" s="109" t="s">
        <v>229</v>
      </c>
      <c r="E19" s="35">
        <v>29.75</v>
      </c>
      <c r="F19" s="25" t="s">
        <v>25</v>
      </c>
      <c r="G19" s="5">
        <v>7.0000000000000007E-2</v>
      </c>
      <c r="H19" s="5">
        <v>3.2</v>
      </c>
      <c r="I19" s="4">
        <v>770.75</v>
      </c>
      <c r="J19" s="175"/>
    </row>
    <row r="20" spans="1:10">
      <c r="A20" s="188" t="s">
        <v>28</v>
      </c>
      <c r="B20" s="138"/>
      <c r="C20" s="139" t="s">
        <v>29</v>
      </c>
      <c r="D20" s="139" t="s">
        <v>30</v>
      </c>
      <c r="E20" s="140">
        <v>4</v>
      </c>
      <c r="F20" s="141" t="s">
        <v>31</v>
      </c>
      <c r="G20" s="142">
        <v>6.8654999999999999</v>
      </c>
      <c r="H20" s="143">
        <v>27.462</v>
      </c>
      <c r="I20" s="139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s="108" t="s">
        <v>345</v>
      </c>
      <c r="E22" s="25">
        <v>1</v>
      </c>
      <c r="F22" s="25" t="s">
        <v>34</v>
      </c>
      <c r="G22" s="5">
        <v>45</v>
      </c>
      <c r="H22" s="4">
        <v>45</v>
      </c>
      <c r="J22" s="161"/>
    </row>
    <row r="23" spans="1:10">
      <c r="A23" s="101"/>
      <c r="B23" s="124" t="s">
        <v>351</v>
      </c>
      <c r="C23" t="s">
        <v>35</v>
      </c>
      <c r="D23" t="s">
        <v>350</v>
      </c>
      <c r="E23" s="25">
        <v>1</v>
      </c>
      <c r="F23" s="25" t="s">
        <v>34</v>
      </c>
      <c r="G23" s="5">
        <v>255</v>
      </c>
      <c r="H23" s="4">
        <v>255</v>
      </c>
      <c r="J23" s="161"/>
    </row>
    <row r="24" spans="1:10">
      <c r="A24" s="101"/>
      <c r="B24" s="124"/>
      <c r="C24" t="s">
        <v>35</v>
      </c>
      <c r="D24" s="107" t="s">
        <v>349</v>
      </c>
      <c r="E24" s="25">
        <v>1</v>
      </c>
      <c r="F24" s="25" t="s">
        <v>34</v>
      </c>
      <c r="G24" s="5">
        <v>260</v>
      </c>
      <c r="H24" s="4">
        <v>260</v>
      </c>
      <c r="J24" s="161"/>
    </row>
    <row r="25" spans="1:10">
      <c r="A25" s="101"/>
      <c r="B25" s="124"/>
      <c r="C25" t="s">
        <v>35</v>
      </c>
      <c r="D25" t="s">
        <v>352</v>
      </c>
      <c r="E25" s="25">
        <v>1</v>
      </c>
      <c r="F25" s="25" t="s">
        <v>34</v>
      </c>
      <c r="G25" s="5">
        <v>255</v>
      </c>
      <c r="H25" s="4">
        <v>255</v>
      </c>
      <c r="J25" s="161"/>
    </row>
    <row r="26" spans="1:10">
      <c r="A26" s="101"/>
      <c r="B26" s="124"/>
      <c r="E26" s="25"/>
      <c r="F26" s="25"/>
      <c r="G26" s="5" t="s">
        <v>314</v>
      </c>
      <c r="J26" s="161"/>
    </row>
    <row r="27" spans="1:10">
      <c r="A27" s="101"/>
      <c r="B27" s="124" t="s">
        <v>135</v>
      </c>
      <c r="C27" t="s">
        <v>37</v>
      </c>
      <c r="D27" s="125" t="s">
        <v>353</v>
      </c>
      <c r="E27" s="25">
        <v>1</v>
      </c>
      <c r="F27" s="25" t="s">
        <v>34</v>
      </c>
      <c r="G27" s="5">
        <v>230</v>
      </c>
      <c r="H27" s="4">
        <v>230</v>
      </c>
      <c r="J27" s="161"/>
    </row>
    <row r="28" spans="1:10">
      <c r="A28" s="101"/>
      <c r="B28" s="124"/>
      <c r="E28" s="25"/>
      <c r="F28" s="25"/>
      <c r="G28" s="5" t="s">
        <v>314</v>
      </c>
      <c r="H28" s="4"/>
      <c r="I28" s="4">
        <v>1076.22235</v>
      </c>
      <c r="J28" s="175"/>
    </row>
    <row r="29" spans="1:10">
      <c r="A29" s="188" t="s">
        <v>29</v>
      </c>
      <c r="B29" s="138" t="s">
        <v>97</v>
      </c>
      <c r="C29" s="139" t="s">
        <v>29</v>
      </c>
      <c r="D29" s="139" t="s">
        <v>253</v>
      </c>
      <c r="E29" s="140">
        <v>3</v>
      </c>
      <c r="F29" s="141" t="s">
        <v>31</v>
      </c>
      <c r="G29" s="142">
        <v>28.413</v>
      </c>
      <c r="H29" s="143">
        <v>85.239000000000004</v>
      </c>
      <c r="I29" s="139"/>
      <c r="J29" s="161"/>
    </row>
    <row r="30" spans="1:10">
      <c r="A30" s="101"/>
      <c r="B30" s="124"/>
      <c r="E30" s="70"/>
      <c r="F30" s="25"/>
      <c r="G30" s="5"/>
      <c r="H30" s="4"/>
      <c r="J30" s="161"/>
    </row>
    <row r="31" spans="1:10">
      <c r="A31" s="101"/>
      <c r="J31" s="161"/>
    </row>
    <row r="32" spans="1:10">
      <c r="A32" s="101"/>
      <c r="B32" s="124" t="s">
        <v>145</v>
      </c>
      <c r="C32" t="s">
        <v>29</v>
      </c>
      <c r="D32" t="s">
        <v>141</v>
      </c>
      <c r="E32" s="35">
        <v>80</v>
      </c>
      <c r="F32" s="25" t="s">
        <v>142</v>
      </c>
      <c r="G32" s="5">
        <v>0.63</v>
      </c>
      <c r="H32" s="4">
        <v>50.4</v>
      </c>
      <c r="J32" s="161"/>
    </row>
    <row r="33" spans="1:10">
      <c r="A33" s="101"/>
      <c r="B33" s="124" t="s">
        <v>145</v>
      </c>
      <c r="C33" t="s">
        <v>29</v>
      </c>
      <c r="D33" t="s">
        <v>354</v>
      </c>
      <c r="E33" s="70">
        <v>0.2</v>
      </c>
      <c r="F33" s="25" t="s">
        <v>31</v>
      </c>
      <c r="G33" s="5">
        <v>123</v>
      </c>
      <c r="H33" s="4">
        <v>24.6</v>
      </c>
      <c r="J33" s="161"/>
    </row>
    <row r="34" spans="1:10">
      <c r="A34" s="101"/>
      <c r="B34" s="124" t="s">
        <v>145</v>
      </c>
      <c r="C34" t="s">
        <v>29</v>
      </c>
      <c r="D34" t="s">
        <v>137</v>
      </c>
      <c r="E34" s="70">
        <v>1</v>
      </c>
      <c r="F34" s="25" t="s">
        <v>31</v>
      </c>
      <c r="G34" s="5">
        <v>9.1770000000000014</v>
      </c>
      <c r="H34" s="5">
        <v>9.1770000000000014</v>
      </c>
      <c r="J34" s="161"/>
    </row>
    <row r="35" spans="1:10">
      <c r="A35" s="101"/>
      <c r="B35" s="124" t="s">
        <v>145</v>
      </c>
      <c r="C35" t="s">
        <v>38</v>
      </c>
      <c r="D35" t="s">
        <v>270</v>
      </c>
      <c r="E35" s="70">
        <v>1</v>
      </c>
      <c r="F35" s="25" t="s">
        <v>31</v>
      </c>
      <c r="G35" s="5">
        <v>15.264857142857146</v>
      </c>
      <c r="H35" s="4">
        <v>15.264857142857146</v>
      </c>
      <c r="J35" s="161"/>
    </row>
    <row r="36" spans="1:10">
      <c r="A36" s="101"/>
      <c r="B36" s="124"/>
      <c r="E36" s="70"/>
      <c r="F36" s="25"/>
      <c r="G36" s="5"/>
      <c r="H36" s="4"/>
      <c r="J36" s="161"/>
    </row>
    <row r="37" spans="1:10">
      <c r="A37" s="101"/>
      <c r="B37" s="124"/>
      <c r="E37" s="127"/>
      <c r="F37" s="25"/>
      <c r="G37" s="5" t="s">
        <v>314</v>
      </c>
      <c r="H37" s="4"/>
      <c r="J37" s="161"/>
    </row>
    <row r="38" spans="1:10">
      <c r="A38" s="101"/>
      <c r="B38" s="124"/>
      <c r="E38" s="25"/>
      <c r="F38" s="25"/>
      <c r="G38" s="5" t="s">
        <v>314</v>
      </c>
      <c r="H38" s="4"/>
      <c r="J38" s="161"/>
    </row>
    <row r="39" spans="1:10">
      <c r="A39" s="101"/>
      <c r="B39" s="124"/>
      <c r="C39" t="s">
        <v>33</v>
      </c>
      <c r="D39" s="108" t="s">
        <v>345</v>
      </c>
      <c r="E39" s="25">
        <v>2</v>
      </c>
      <c r="F39" s="25" t="s">
        <v>34</v>
      </c>
      <c r="G39" s="5">
        <v>45</v>
      </c>
      <c r="H39" s="4">
        <v>90</v>
      </c>
      <c r="J39" s="175"/>
    </row>
    <row r="40" spans="1:10">
      <c r="A40" s="101"/>
      <c r="B40" s="124"/>
      <c r="E40" s="25"/>
      <c r="F40" s="25"/>
      <c r="G40" s="5" t="s">
        <v>314</v>
      </c>
      <c r="H40" s="4"/>
      <c r="I40" s="4">
        <v>274.68085714285712</v>
      </c>
      <c r="J40" s="175"/>
    </row>
    <row r="41" spans="1:10">
      <c r="A41" s="188" t="s">
        <v>39</v>
      </c>
      <c r="B41" s="138" t="s">
        <v>145</v>
      </c>
      <c r="C41" s="139" t="s">
        <v>75</v>
      </c>
      <c r="D41" s="139" t="s">
        <v>143</v>
      </c>
      <c r="E41" s="153">
        <v>40</v>
      </c>
      <c r="F41" s="141" t="s">
        <v>263</v>
      </c>
      <c r="G41" s="142">
        <v>0.47520000000000001</v>
      </c>
      <c r="H41" s="143">
        <v>19.007999999999999</v>
      </c>
      <c r="I41" s="139"/>
      <c r="J41" s="161"/>
    </row>
    <row r="42" spans="1:10">
      <c r="A42" s="101"/>
      <c r="B42" s="124"/>
      <c r="C42" t="s">
        <v>225</v>
      </c>
      <c r="E42" s="35"/>
      <c r="F42" s="25"/>
      <c r="G42" s="5"/>
      <c r="H42" s="4"/>
      <c r="J42" s="161"/>
    </row>
    <row r="43" spans="1:10">
      <c r="A43" s="101"/>
      <c r="B43" s="124"/>
      <c r="E43" s="25"/>
      <c r="F43" s="25"/>
      <c r="G43" s="5" t="s">
        <v>314</v>
      </c>
      <c r="H43" s="4"/>
      <c r="J43" s="161"/>
    </row>
    <row r="44" spans="1:10">
      <c r="A44" s="101"/>
      <c r="E44" s="25"/>
      <c r="F44" s="25"/>
      <c r="G44" s="5" t="s">
        <v>314</v>
      </c>
      <c r="H44" s="4"/>
      <c r="J44" s="161"/>
    </row>
    <row r="45" spans="1:10">
      <c r="A45" s="101"/>
      <c r="B45" s="124"/>
      <c r="C45" t="s">
        <v>42</v>
      </c>
      <c r="D45" s="108" t="s">
        <v>345</v>
      </c>
      <c r="E45" s="25">
        <v>0</v>
      </c>
      <c r="F45" s="25" t="s">
        <v>34</v>
      </c>
      <c r="G45" s="5">
        <v>45</v>
      </c>
      <c r="H45" s="4">
        <v>0</v>
      </c>
      <c r="I45" s="4"/>
      <c r="J45" s="175"/>
    </row>
    <row r="46" spans="1:10">
      <c r="A46" s="101"/>
      <c r="B46" s="124"/>
      <c r="E46" s="25"/>
      <c r="F46" s="25"/>
      <c r="G46" s="5" t="s">
        <v>314</v>
      </c>
      <c r="H46" s="4"/>
      <c r="I46" s="4">
        <v>19.007999999999999</v>
      </c>
      <c r="J46" s="175"/>
    </row>
    <row r="47" spans="1:10">
      <c r="A47" s="188" t="s">
        <v>43</v>
      </c>
      <c r="B47" s="138"/>
      <c r="C47" s="139" t="s">
        <v>44</v>
      </c>
      <c r="D47" s="139" t="s">
        <v>280</v>
      </c>
      <c r="E47" s="141">
        <v>1</v>
      </c>
      <c r="F47" s="141" t="s">
        <v>34</v>
      </c>
      <c r="G47" s="142">
        <v>61</v>
      </c>
      <c r="H47" s="142">
        <v>6.1</v>
      </c>
      <c r="I47" s="139"/>
      <c r="J47" s="161"/>
    </row>
    <row r="48" spans="1:10">
      <c r="A48" s="101"/>
      <c r="B48" s="124"/>
      <c r="C48" t="s">
        <v>44</v>
      </c>
      <c r="D48" s="125" t="s">
        <v>278</v>
      </c>
      <c r="E48" s="25">
        <v>1</v>
      </c>
      <c r="F48" s="25" t="s">
        <v>34</v>
      </c>
      <c r="G48" s="5">
        <v>48</v>
      </c>
      <c r="H48" s="5">
        <v>4.8</v>
      </c>
      <c r="J48" s="161"/>
    </row>
    <row r="49" spans="1:10">
      <c r="A49" s="101"/>
      <c r="B49" s="124"/>
      <c r="C49" t="s">
        <v>44</v>
      </c>
      <c r="D49" s="125" t="s">
        <v>279</v>
      </c>
      <c r="E49" s="25">
        <v>1</v>
      </c>
      <c r="F49" s="25" t="s">
        <v>34</v>
      </c>
      <c r="G49" s="5">
        <v>47</v>
      </c>
      <c r="H49" s="5">
        <v>4.7</v>
      </c>
      <c r="J49" s="161"/>
    </row>
    <row r="50" spans="1:10">
      <c r="A50" s="101"/>
      <c r="B50" s="124"/>
      <c r="C50" t="s">
        <v>200</v>
      </c>
      <c r="D50" s="125" t="s">
        <v>267</v>
      </c>
      <c r="E50" s="25">
        <v>1</v>
      </c>
      <c r="F50" s="25" t="s">
        <v>34</v>
      </c>
      <c r="G50" s="5">
        <v>96</v>
      </c>
      <c r="H50" s="5">
        <v>9.6</v>
      </c>
      <c r="J50" s="161"/>
    </row>
    <row r="51" spans="1:10">
      <c r="A51" s="101"/>
      <c r="B51" s="128" t="s">
        <v>123</v>
      </c>
      <c r="C51" t="s">
        <v>43</v>
      </c>
      <c r="D51" s="125" t="s">
        <v>45</v>
      </c>
      <c r="E51" s="25">
        <v>0.8</v>
      </c>
      <c r="F51" s="25" t="s">
        <v>48</v>
      </c>
      <c r="G51" s="5">
        <v>86.25</v>
      </c>
      <c r="H51" s="4">
        <v>69</v>
      </c>
      <c r="J51" s="161"/>
    </row>
    <row r="52" spans="1:10">
      <c r="A52" s="101"/>
      <c r="B52" s="124" t="s">
        <v>104</v>
      </c>
      <c r="C52" t="s">
        <v>43</v>
      </c>
      <c r="D52" s="125" t="s">
        <v>284</v>
      </c>
      <c r="E52" s="35">
        <v>400</v>
      </c>
      <c r="F52" s="25" t="s">
        <v>25</v>
      </c>
      <c r="G52" s="5">
        <v>0.75900000000000001</v>
      </c>
      <c r="H52" s="4">
        <v>303.60000000000002</v>
      </c>
      <c r="J52" s="161"/>
    </row>
    <row r="53" spans="1:10">
      <c r="A53" s="101"/>
      <c r="B53" s="124" t="s">
        <v>104</v>
      </c>
      <c r="C53" t="s">
        <v>43</v>
      </c>
      <c r="D53" s="125" t="s">
        <v>105</v>
      </c>
      <c r="E53" s="35">
        <v>0</v>
      </c>
      <c r="F53" s="25" t="s">
        <v>25</v>
      </c>
      <c r="G53" s="5">
        <v>0.92115000000000002</v>
      </c>
      <c r="H53" s="4">
        <v>0</v>
      </c>
      <c r="J53" s="161"/>
    </row>
    <row r="54" spans="1:10">
      <c r="A54" s="101"/>
      <c r="B54" s="124" t="s">
        <v>144</v>
      </c>
      <c r="C54" t="s">
        <v>43</v>
      </c>
      <c r="D54" s="125" t="s">
        <v>235</v>
      </c>
      <c r="E54" s="35">
        <v>300</v>
      </c>
      <c r="F54" s="25" t="s">
        <v>25</v>
      </c>
      <c r="G54" s="5">
        <v>1.7969519999999999</v>
      </c>
      <c r="H54" s="4">
        <v>539.0856</v>
      </c>
      <c r="J54" s="161"/>
    </row>
    <row r="55" spans="1:10">
      <c r="A55" s="101" t="s">
        <v>341</v>
      </c>
      <c r="B55" s="124" t="s">
        <v>145</v>
      </c>
      <c r="C55" t="s">
        <v>43</v>
      </c>
      <c r="D55" s="125" t="s">
        <v>87</v>
      </c>
      <c r="E55" s="35">
        <v>150</v>
      </c>
      <c r="F55" s="25" t="s">
        <v>25</v>
      </c>
      <c r="G55" s="5">
        <v>1.6539999999999999</v>
      </c>
      <c r="H55" s="4">
        <v>248.1</v>
      </c>
      <c r="J55" s="161"/>
    </row>
    <row r="56" spans="1:10">
      <c r="A56" s="194">
        <v>150</v>
      </c>
      <c r="B56" s="124"/>
      <c r="D56" s="125"/>
      <c r="E56" s="35"/>
      <c r="F56" s="25"/>
      <c r="G56" s="5"/>
      <c r="H56" s="4"/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355</v>
      </c>
      <c r="E58" s="25">
        <v>1</v>
      </c>
      <c r="F58" s="25" t="s">
        <v>34</v>
      </c>
      <c r="G58" s="5">
        <v>18</v>
      </c>
      <c r="H58" s="4">
        <v>18</v>
      </c>
      <c r="J58" s="161"/>
    </row>
    <row r="59" spans="1:10">
      <c r="A59" s="101"/>
      <c r="B59" s="124"/>
      <c r="C59" t="s">
        <v>46</v>
      </c>
      <c r="D59" t="s">
        <v>291</v>
      </c>
      <c r="E59" s="126">
        <v>0.4</v>
      </c>
      <c r="F59" s="25" t="s">
        <v>48</v>
      </c>
      <c r="G59" s="5">
        <v>34</v>
      </c>
      <c r="H59" s="4">
        <v>13.600000000000001</v>
      </c>
      <c r="J59" s="161"/>
    </row>
    <row r="60" spans="1:10">
      <c r="A60" s="101"/>
      <c r="B60" s="124"/>
      <c r="C60" t="s">
        <v>46</v>
      </c>
      <c r="D60" t="s">
        <v>47</v>
      </c>
      <c r="E60" s="25">
        <v>2</v>
      </c>
      <c r="F60" s="25" t="s">
        <v>34</v>
      </c>
      <c r="G60" s="5">
        <v>13.5</v>
      </c>
      <c r="H60" s="4">
        <v>27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0.45</v>
      </c>
      <c r="F61" s="25" t="s">
        <v>48</v>
      </c>
      <c r="G61" s="5">
        <v>34</v>
      </c>
      <c r="H61" s="4">
        <v>15.3</v>
      </c>
      <c r="I61" s="4"/>
      <c r="J61" s="175"/>
    </row>
    <row r="62" spans="1:10">
      <c r="A62" s="101"/>
      <c r="B62" s="124"/>
      <c r="E62" s="127"/>
      <c r="F62" s="25"/>
      <c r="G62" s="5" t="s">
        <v>314</v>
      </c>
      <c r="H62" s="4"/>
      <c r="I62" s="4">
        <v>1258.8855999999998</v>
      </c>
      <c r="J62" s="175"/>
    </row>
    <row r="63" spans="1:10">
      <c r="A63" s="188" t="s">
        <v>49</v>
      </c>
      <c r="B63" s="138"/>
      <c r="C63" s="139" t="s">
        <v>50</v>
      </c>
      <c r="D63" s="139" t="s">
        <v>88</v>
      </c>
      <c r="E63" s="153"/>
      <c r="F63" s="141" t="s">
        <v>34</v>
      </c>
      <c r="G63" s="142" t="s">
        <v>314</v>
      </c>
      <c r="H63" s="143"/>
      <c r="I63" s="139"/>
      <c r="J63" s="161"/>
    </row>
    <row r="64" spans="1:10">
      <c r="A64" s="101"/>
      <c r="B64" s="124"/>
      <c r="E64" s="127"/>
      <c r="F64" s="25"/>
      <c r="G64" s="5" t="s">
        <v>314</v>
      </c>
      <c r="H64" s="4"/>
      <c r="J64" s="161"/>
    </row>
    <row r="65" spans="1:10">
      <c r="A65" s="101"/>
      <c r="B65" s="124"/>
      <c r="E65" s="127"/>
      <c r="F65" s="25"/>
      <c r="G65" s="5" t="s">
        <v>314</v>
      </c>
      <c r="H65" s="4"/>
      <c r="J65" s="161"/>
    </row>
    <row r="66" spans="1:10">
      <c r="A66" s="101"/>
      <c r="B66" s="124"/>
      <c r="E66" s="127"/>
      <c r="F66" s="25"/>
      <c r="G66" s="5" t="s">
        <v>314</v>
      </c>
      <c r="H66" s="4"/>
      <c r="J66" s="161"/>
    </row>
    <row r="67" spans="1:10">
      <c r="A67" s="101"/>
      <c r="B67" s="124"/>
      <c r="E67" s="127"/>
      <c r="F67" s="25"/>
      <c r="G67" s="5" t="s">
        <v>314</v>
      </c>
      <c r="H67" s="4"/>
      <c r="J67" s="161"/>
    </row>
    <row r="68" spans="1:10">
      <c r="A68" s="101"/>
      <c r="B68" s="124"/>
      <c r="E68" s="127"/>
      <c r="F68" s="25"/>
      <c r="G68" s="5" t="s">
        <v>314</v>
      </c>
      <c r="H68" s="4"/>
      <c r="J68" s="161"/>
    </row>
    <row r="69" spans="1:10">
      <c r="A69" s="101"/>
      <c r="B69" s="124"/>
      <c r="E69" s="127"/>
      <c r="F69" s="25"/>
      <c r="G69" s="5" t="s">
        <v>314</v>
      </c>
      <c r="H69" s="4"/>
      <c r="J69" s="161"/>
    </row>
    <row r="70" spans="1:10">
      <c r="A70" s="101"/>
      <c r="B70" s="124"/>
      <c r="E70" s="127"/>
      <c r="F70" s="25"/>
      <c r="G70" s="5" t="s">
        <v>314</v>
      </c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E72" s="127"/>
      <c r="F72" s="25"/>
      <c r="G72" s="5" t="s">
        <v>314</v>
      </c>
      <c r="H72" s="4"/>
      <c r="J72" s="161"/>
    </row>
    <row r="73" spans="1:10">
      <c r="A73" s="101"/>
      <c r="B73" s="124"/>
      <c r="C73" t="s">
        <v>51</v>
      </c>
      <c r="D73" s="108" t="s">
        <v>345</v>
      </c>
      <c r="E73" s="25"/>
      <c r="F73" s="25" t="s">
        <v>34</v>
      </c>
      <c r="G73" s="5" t="s">
        <v>314</v>
      </c>
      <c r="H73" s="4"/>
      <c r="I73" s="4"/>
      <c r="J73" s="175"/>
    </row>
    <row r="74" spans="1:10">
      <c r="A74" s="101"/>
      <c r="B74" s="124"/>
      <c r="E74" s="25"/>
      <c r="F74" s="25"/>
      <c r="G74" s="5" t="s">
        <v>314</v>
      </c>
      <c r="H74" s="4"/>
      <c r="I74" s="4">
        <v>0</v>
      </c>
      <c r="J74" s="175"/>
    </row>
    <row r="75" spans="1:10">
      <c r="A75" s="188" t="s">
        <v>52</v>
      </c>
      <c r="B75" s="138"/>
      <c r="C75" s="139"/>
      <c r="D75" s="139"/>
      <c r="E75" s="140"/>
      <c r="F75" s="141"/>
      <c r="G75" s="142" t="s">
        <v>314</v>
      </c>
      <c r="H75" s="143"/>
      <c r="I75" s="139"/>
      <c r="J75" s="161"/>
    </row>
    <row r="76" spans="1:10">
      <c r="A76" s="101"/>
      <c r="B76" s="124"/>
      <c r="E76" s="25"/>
      <c r="F76" s="25"/>
      <c r="G76" s="5" t="s">
        <v>314</v>
      </c>
      <c r="H76" s="4"/>
      <c r="J76" s="161"/>
    </row>
    <row r="77" spans="1:10">
      <c r="A77" s="101"/>
      <c r="B77" s="124"/>
      <c r="E77" s="25"/>
      <c r="F77" s="25"/>
      <c r="G77" s="5" t="s">
        <v>314</v>
      </c>
      <c r="H77" s="4"/>
      <c r="J77" s="161"/>
    </row>
    <row r="78" spans="1:10">
      <c r="A78" s="101"/>
      <c r="B78" s="124"/>
      <c r="C78" t="s">
        <v>53</v>
      </c>
      <c r="D78" s="108"/>
      <c r="E78" s="25"/>
      <c r="F78" s="25" t="s">
        <v>34</v>
      </c>
      <c r="G78" s="5" t="s">
        <v>314</v>
      </c>
      <c r="H78" s="4"/>
      <c r="I78" s="4"/>
      <c r="J78" s="175"/>
    </row>
    <row r="79" spans="1:10">
      <c r="A79" s="101"/>
      <c r="B79" s="124"/>
      <c r="E79" s="25"/>
      <c r="F79" s="25"/>
      <c r="G79" s="5" t="s">
        <v>314</v>
      </c>
      <c r="H79" s="4"/>
      <c r="I79" s="4">
        <v>0</v>
      </c>
      <c r="J79" s="175"/>
    </row>
    <row r="80" spans="1:10">
      <c r="A80" s="188" t="s">
        <v>54</v>
      </c>
      <c r="B80" s="138"/>
      <c r="C80" s="139" t="s">
        <v>54</v>
      </c>
      <c r="D80" s="154" t="s">
        <v>295</v>
      </c>
      <c r="E80" s="141"/>
      <c r="F80" s="141" t="s">
        <v>55</v>
      </c>
      <c r="G80" s="142">
        <v>4.38</v>
      </c>
      <c r="H80" s="139"/>
      <c r="I80" s="139"/>
      <c r="J80" s="161"/>
    </row>
    <row r="81" spans="1:10">
      <c r="A81" s="101"/>
      <c r="B81" s="124"/>
      <c r="C81" t="s">
        <v>54</v>
      </c>
      <c r="D81" s="108" t="s">
        <v>56</v>
      </c>
      <c r="E81" s="25"/>
      <c r="F81" s="25" t="s">
        <v>57</v>
      </c>
      <c r="G81" s="5">
        <v>1000</v>
      </c>
      <c r="H81" s="4"/>
      <c r="I81" s="4"/>
      <c r="J81" s="175"/>
    </row>
    <row r="82" spans="1:10">
      <c r="A82" s="101"/>
      <c r="B82" s="124"/>
      <c r="E82" s="25"/>
      <c r="F82" s="25"/>
      <c r="G82" s="5" t="s">
        <v>314</v>
      </c>
      <c r="I82" s="4">
        <v>0</v>
      </c>
      <c r="J82" s="161"/>
    </row>
    <row r="83" spans="1:10">
      <c r="A83" s="188" t="s">
        <v>58</v>
      </c>
      <c r="B83" s="138"/>
      <c r="C83" s="139" t="s">
        <v>36</v>
      </c>
      <c r="D83" s="139" t="s">
        <v>59</v>
      </c>
      <c r="E83" s="141"/>
      <c r="F83" s="141" t="s">
        <v>34</v>
      </c>
      <c r="G83" s="142" t="s">
        <v>314</v>
      </c>
      <c r="H83" s="143"/>
      <c r="I83" s="139"/>
      <c r="J83" s="161"/>
    </row>
    <row r="84" spans="1:10">
      <c r="A84" s="101"/>
      <c r="B84" s="124"/>
      <c r="C84" t="s">
        <v>60</v>
      </c>
      <c r="D84" t="s">
        <v>273</v>
      </c>
      <c r="E84" s="25"/>
      <c r="F84" s="25"/>
      <c r="G84" s="5" t="s">
        <v>314</v>
      </c>
      <c r="H84" s="4"/>
      <c r="J84" s="161"/>
    </row>
    <row r="85" spans="1:10">
      <c r="A85" s="101"/>
      <c r="B85" s="124"/>
      <c r="C85" t="s">
        <v>92</v>
      </c>
      <c r="D85" t="s">
        <v>93</v>
      </c>
      <c r="E85" s="25"/>
      <c r="F85" s="25"/>
      <c r="G85" s="5" t="s">
        <v>314</v>
      </c>
      <c r="H85" s="4"/>
      <c r="I85" s="4"/>
      <c r="J85" s="175"/>
    </row>
    <row r="86" spans="1:10">
      <c r="A86" s="101"/>
      <c r="B86" s="124"/>
      <c r="E86" s="25"/>
      <c r="F86" s="25"/>
      <c r="G86" s="5" t="s">
        <v>314</v>
      </c>
      <c r="H86" s="4"/>
      <c r="I86" s="4">
        <v>0</v>
      </c>
      <c r="J86" s="175"/>
    </row>
    <row r="87" spans="1:10">
      <c r="A87" s="188" t="s">
        <v>61</v>
      </c>
      <c r="B87" s="138"/>
      <c r="C87" s="139" t="s">
        <v>62</v>
      </c>
      <c r="D87" s="139"/>
      <c r="E87" s="140"/>
      <c r="F87" s="141"/>
      <c r="G87" s="142" t="s">
        <v>314</v>
      </c>
      <c r="H87" s="142"/>
      <c r="I87" s="139"/>
      <c r="J87" s="161"/>
    </row>
    <row r="88" spans="1:10">
      <c r="A88" s="101"/>
      <c r="B88" s="124"/>
      <c r="C88" t="s">
        <v>38</v>
      </c>
      <c r="E88" s="25"/>
      <c r="F88" s="25"/>
      <c r="G88" s="5" t="s">
        <v>314</v>
      </c>
      <c r="H88" s="5"/>
      <c r="J88" s="161"/>
    </row>
    <row r="89" spans="1:10">
      <c r="A89" s="101"/>
      <c r="B89" s="124"/>
      <c r="C89" t="s">
        <v>33</v>
      </c>
      <c r="E89" s="25"/>
      <c r="F89" s="25"/>
      <c r="G89" s="5" t="s">
        <v>314</v>
      </c>
      <c r="H89" s="4"/>
      <c r="J89" s="161"/>
    </row>
    <row r="90" spans="1:10">
      <c r="A90" s="101"/>
      <c r="B90" s="124"/>
      <c r="C90" t="s">
        <v>61</v>
      </c>
      <c r="D90" s="108" t="s">
        <v>356</v>
      </c>
      <c r="E90" s="25">
        <v>1</v>
      </c>
      <c r="F90" s="25" t="s">
        <v>2</v>
      </c>
      <c r="G90" s="5">
        <v>600</v>
      </c>
      <c r="H90" s="4">
        <v>600</v>
      </c>
      <c r="J90" s="161"/>
    </row>
    <row r="91" spans="1:10">
      <c r="A91" s="101"/>
      <c r="B91" s="124"/>
      <c r="C91" t="s">
        <v>61</v>
      </c>
      <c r="D91" s="107" t="s">
        <v>330</v>
      </c>
      <c r="E91" s="35">
        <v>1</v>
      </c>
      <c r="F91" s="25" t="s">
        <v>2</v>
      </c>
      <c r="G91" s="5">
        <v>35</v>
      </c>
      <c r="H91" s="4">
        <v>35</v>
      </c>
      <c r="J91" s="161"/>
    </row>
    <row r="92" spans="1:10">
      <c r="A92" s="101"/>
      <c r="B92" s="124"/>
      <c r="C92" t="s">
        <v>61</v>
      </c>
      <c r="D92" t="s">
        <v>65</v>
      </c>
      <c r="E92" s="127">
        <v>0.63</v>
      </c>
      <c r="F92" s="25" t="s">
        <v>66</v>
      </c>
      <c r="G92" s="5">
        <v>30</v>
      </c>
      <c r="H92" s="4">
        <v>18.899999999999999</v>
      </c>
      <c r="J92" s="161"/>
    </row>
    <row r="93" spans="1:10">
      <c r="A93" s="101"/>
      <c r="B93" s="124"/>
      <c r="C93" t="s">
        <v>61</v>
      </c>
      <c r="D93" t="s">
        <v>289</v>
      </c>
      <c r="E93" s="35"/>
      <c r="F93" s="195" t="s">
        <v>342</v>
      </c>
      <c r="G93" s="5" t="s">
        <v>314</v>
      </c>
      <c r="H93" s="4"/>
      <c r="I93" s="4"/>
      <c r="J93" s="175"/>
    </row>
    <row r="94" spans="1:10">
      <c r="A94" s="101"/>
      <c r="B94" s="124"/>
      <c r="E94" s="35"/>
      <c r="F94" s="25"/>
      <c r="G94" s="5" t="s">
        <v>314</v>
      </c>
      <c r="H94" s="4"/>
      <c r="I94" s="4">
        <v>653.9</v>
      </c>
      <c r="J94" s="175"/>
    </row>
    <row r="95" spans="1:10">
      <c r="A95" s="188" t="s">
        <v>67</v>
      </c>
      <c r="B95" s="138"/>
      <c r="C95" s="139" t="s">
        <v>68</v>
      </c>
      <c r="D95" s="139" t="s">
        <v>348</v>
      </c>
      <c r="E95" s="140"/>
      <c r="F95" s="141"/>
      <c r="G95" s="142" t="s">
        <v>314</v>
      </c>
      <c r="H95" s="142"/>
      <c r="I95" s="139"/>
      <c r="J95" s="161"/>
    </row>
    <row r="96" spans="1:10">
      <c r="A96" s="101"/>
      <c r="B96" s="128" t="s">
        <v>357</v>
      </c>
      <c r="C96" t="s">
        <v>69</v>
      </c>
      <c r="D96" t="s">
        <v>358</v>
      </c>
      <c r="E96" s="70">
        <v>14</v>
      </c>
      <c r="F96" s="25" t="s">
        <v>48</v>
      </c>
      <c r="G96" s="5">
        <v>50</v>
      </c>
      <c r="H96" s="4">
        <v>700</v>
      </c>
      <c r="J96" s="161"/>
    </row>
    <row r="97" spans="1:10">
      <c r="A97" s="101"/>
      <c r="B97" s="124"/>
      <c r="C97" t="s">
        <v>71</v>
      </c>
      <c r="D97" t="s">
        <v>307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72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71</v>
      </c>
      <c r="D99" t="s">
        <v>73</v>
      </c>
      <c r="E99" s="70"/>
      <c r="F99" s="25"/>
      <c r="G99" s="5" t="s">
        <v>314</v>
      </c>
      <c r="H99" s="4"/>
      <c r="J99" s="161"/>
    </row>
    <row r="100" spans="1:10">
      <c r="A100" s="101"/>
      <c r="B100" s="124"/>
      <c r="C100" t="s">
        <v>74</v>
      </c>
      <c r="D100" s="33" t="s">
        <v>347</v>
      </c>
      <c r="E100" s="70"/>
      <c r="F100" s="25"/>
      <c r="G100" s="5"/>
      <c r="H100" s="4"/>
      <c r="J100" s="161"/>
    </row>
    <row r="101" spans="1:10">
      <c r="A101" s="101"/>
      <c r="B101" s="124"/>
      <c r="C101" t="s">
        <v>75</v>
      </c>
      <c r="D101" t="s">
        <v>76</v>
      </c>
      <c r="E101" s="70"/>
      <c r="F101" s="25"/>
      <c r="G101" s="5"/>
      <c r="H101" s="4"/>
      <c r="J101" s="161"/>
    </row>
    <row r="102" spans="1:10">
      <c r="A102" s="101"/>
      <c r="B102" s="124"/>
      <c r="C102" t="s">
        <v>74</v>
      </c>
      <c r="D102" t="s">
        <v>72</v>
      </c>
      <c r="E102" s="70"/>
      <c r="F102" s="25"/>
      <c r="G102" s="5"/>
      <c r="H102" s="4"/>
      <c r="J102" s="161"/>
    </row>
    <row r="103" spans="1:10">
      <c r="A103" s="101"/>
      <c r="B103" s="124"/>
      <c r="C103" t="s">
        <v>77</v>
      </c>
      <c r="D103" s="108" t="s">
        <v>343</v>
      </c>
      <c r="E103" s="70">
        <v>14</v>
      </c>
      <c r="F103" s="25" t="s">
        <v>48</v>
      </c>
      <c r="G103" s="5">
        <v>36</v>
      </c>
      <c r="H103" s="4">
        <v>504</v>
      </c>
      <c r="I103" s="4"/>
      <c r="J103" s="175"/>
    </row>
    <row r="104" spans="1:10">
      <c r="A104" s="174"/>
      <c r="B104" s="16"/>
      <c r="C104" s="15"/>
      <c r="D104" s="15"/>
      <c r="E104" s="74"/>
      <c r="F104" s="71"/>
      <c r="G104" s="123" t="s">
        <v>314</v>
      </c>
      <c r="H104" s="17"/>
      <c r="I104" s="17">
        <v>1204</v>
      </c>
      <c r="J104" s="175"/>
    </row>
    <row r="105" spans="1:10">
      <c r="A105" s="112" t="s">
        <v>78</v>
      </c>
      <c r="B105" s="124"/>
      <c r="C105" t="s">
        <v>79</v>
      </c>
      <c r="D105" s="119" t="s">
        <v>80</v>
      </c>
      <c r="E105" s="23"/>
      <c r="F105" s="68"/>
      <c r="G105" s="13"/>
      <c r="H105" s="14"/>
      <c r="J105" s="161"/>
    </row>
    <row r="106" spans="1:10">
      <c r="A106" s="101"/>
      <c r="B106" s="124"/>
      <c r="C106" t="s">
        <v>81</v>
      </c>
      <c r="D106" t="s">
        <v>82</v>
      </c>
      <c r="E106" s="155">
        <v>10000</v>
      </c>
      <c r="F106" s="25" t="s">
        <v>149</v>
      </c>
      <c r="G106" s="26">
        <v>1</v>
      </c>
      <c r="H106" s="4">
        <v>12</v>
      </c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26">
        <v>3.5</v>
      </c>
      <c r="J107" s="161"/>
    </row>
    <row r="108" spans="1:10">
      <c r="A108" s="101"/>
      <c r="B108" s="124"/>
      <c r="C108" t="s">
        <v>300</v>
      </c>
      <c r="D108" t="s">
        <v>299</v>
      </c>
      <c r="E108" s="25"/>
      <c r="F108" s="25"/>
      <c r="G108" s="22"/>
      <c r="H108" s="4"/>
      <c r="J108" s="161"/>
    </row>
    <row r="109" spans="1:10">
      <c r="A109" s="101"/>
      <c r="B109" s="124"/>
      <c r="C109" t="s">
        <v>300</v>
      </c>
      <c r="D109" t="s">
        <v>301</v>
      </c>
      <c r="E109" s="25"/>
      <c r="F109" s="25"/>
      <c r="G109" s="22"/>
      <c r="H109" s="4"/>
      <c r="J109" s="161"/>
    </row>
    <row r="110" spans="1:10">
      <c r="A110" s="101"/>
      <c r="B110" s="124"/>
      <c r="C110" t="s">
        <v>119</v>
      </c>
      <c r="E110" s="25"/>
      <c r="F110" s="25"/>
      <c r="G110" s="26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15.5</v>
      </c>
      <c r="J111" s="176">
        <v>5272.9468071428564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1727.0531928571436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407</v>
      </c>
      <c r="J115" s="169">
        <v>376.63905765306117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0.75327811530612232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30">
    <cfRule type="cellIs" dxfId="2" priority="6" operator="greaterThanOrEqual">
      <formula>10</formula>
    </cfRule>
  </conditionalFormatting>
  <conditionalFormatting sqref="G32:G105">
    <cfRule type="cellIs" dxfId="1" priority="1" operator="greaterThanOrEqual">
      <formula>10</formula>
    </cfRule>
  </conditionalFormatting>
  <conditionalFormatting sqref="G107">
    <cfRule type="cellIs" dxfId="0" priority="7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8205-5E87-46F8-A463-0CEFD1366431}">
  <sheetPr>
    <pageSetUpPr fitToPage="1"/>
  </sheetPr>
  <dimension ref="A1:J124"/>
  <sheetViews>
    <sheetView tabSelected="1" zoomScaleNormal="100" zoomScaleSheetLayoutView="145" workbookViewId="0">
      <selection activeCell="C11" sqref="C11"/>
    </sheetView>
  </sheetViews>
  <sheetFormatPr defaultRowHeight="15"/>
  <cols>
    <col min="1" max="1" width="15.5703125" customWidth="1"/>
    <col min="3" max="3" width="14.42578125" customWidth="1"/>
    <col min="4" max="4" width="23.5703125" customWidth="1"/>
    <col min="5" max="5" width="9.5703125" customWidth="1"/>
    <col min="6" max="6" width="5.42578125" customWidth="1"/>
    <col min="7" max="10" width="9.5703125" customWidth="1"/>
    <col min="11" max="12" width="11.5703125" customWidth="1"/>
  </cols>
  <sheetData>
    <row r="1" spans="1:10" ht="18.75">
      <c r="A1" s="207"/>
      <c r="B1" s="233"/>
      <c r="C1" s="233"/>
      <c r="D1" s="234" t="s">
        <v>413</v>
      </c>
      <c r="E1" s="233"/>
      <c r="F1" s="233"/>
      <c r="G1" s="233"/>
      <c r="H1" s="208"/>
      <c r="I1" s="208"/>
      <c r="J1" s="209"/>
    </row>
    <row r="2" spans="1:10">
      <c r="A2" s="210"/>
      <c r="B2" s="235"/>
      <c r="C2" s="235"/>
      <c r="D2" s="236" t="s">
        <v>125</v>
      </c>
      <c r="E2" s="235"/>
      <c r="F2" s="235"/>
      <c r="G2" s="235"/>
      <c r="J2" s="211"/>
    </row>
    <row r="3" spans="1:10">
      <c r="A3" s="210"/>
      <c r="B3" s="235"/>
      <c r="C3" s="235"/>
      <c r="D3" s="235"/>
      <c r="E3" s="235"/>
      <c r="F3" s="235"/>
      <c r="G3" s="235"/>
      <c r="J3" s="211"/>
    </row>
    <row r="4" spans="1:10" ht="18.75">
      <c r="A4" s="212"/>
      <c r="B4" s="237" t="s">
        <v>0</v>
      </c>
      <c r="C4" s="237" t="s">
        <v>414</v>
      </c>
      <c r="D4" s="234"/>
      <c r="E4" s="237"/>
      <c r="F4" s="238"/>
      <c r="G4" s="238"/>
      <c r="H4" s="9"/>
      <c r="I4" s="9"/>
      <c r="J4" s="213"/>
    </row>
    <row r="5" spans="1:10">
      <c r="A5" s="210"/>
      <c r="B5" s="239" t="s">
        <v>1</v>
      </c>
      <c r="C5" s="240">
        <v>2027</v>
      </c>
      <c r="D5" s="235"/>
      <c r="E5" s="235"/>
      <c r="F5" s="241" t="s">
        <v>117</v>
      </c>
      <c r="G5" s="242">
        <v>10</v>
      </c>
      <c r="H5" t="s">
        <v>2</v>
      </c>
      <c r="J5" s="211"/>
    </row>
    <row r="6" spans="1:10">
      <c r="A6" s="210"/>
      <c r="B6" s="239" t="s">
        <v>118</v>
      </c>
      <c r="C6" s="243">
        <v>46183</v>
      </c>
      <c r="D6" s="235"/>
      <c r="E6" s="235"/>
      <c r="F6" s="241" t="s">
        <v>3</v>
      </c>
      <c r="G6" s="242"/>
      <c r="J6" s="211"/>
    </row>
    <row r="7" spans="1:10">
      <c r="A7" s="210"/>
      <c r="B7" s="235"/>
      <c r="C7" s="235"/>
      <c r="D7" s="235"/>
      <c r="E7" s="235"/>
      <c r="F7" s="241" t="s">
        <v>120</v>
      </c>
      <c r="G7" s="242"/>
      <c r="H7" t="s">
        <v>182</v>
      </c>
      <c r="J7" s="211"/>
    </row>
    <row r="8" spans="1:10">
      <c r="A8" s="214" t="s">
        <v>4</v>
      </c>
      <c r="B8" s="238"/>
      <c r="C8" s="238"/>
      <c r="D8" s="238"/>
      <c r="E8" s="238"/>
      <c r="F8" s="238"/>
      <c r="G8" s="238"/>
      <c r="H8" s="9"/>
      <c r="I8" s="9"/>
      <c r="J8" s="213"/>
    </row>
    <row r="9" spans="1:10">
      <c r="A9" s="215" t="s">
        <v>5</v>
      </c>
      <c r="B9" s="244"/>
      <c r="C9" s="244"/>
      <c r="D9" s="244"/>
      <c r="E9" s="245" t="s">
        <v>6</v>
      </c>
      <c r="F9" s="245" t="s">
        <v>7</v>
      </c>
      <c r="G9" s="245" t="s">
        <v>8</v>
      </c>
      <c r="H9" s="20" t="s">
        <v>9</v>
      </c>
      <c r="I9" s="20" t="s">
        <v>10</v>
      </c>
      <c r="J9" s="216" t="s">
        <v>11</v>
      </c>
    </row>
    <row r="10" spans="1:10">
      <c r="A10" s="217" t="s">
        <v>12</v>
      </c>
      <c r="B10" s="235"/>
      <c r="C10" s="235"/>
      <c r="D10" s="235"/>
      <c r="E10" s="246">
        <v>12.7</v>
      </c>
      <c r="F10" s="247" t="s">
        <v>13</v>
      </c>
      <c r="G10" s="248">
        <v>530</v>
      </c>
      <c r="H10" s="4">
        <f>E10*G10</f>
        <v>6731</v>
      </c>
      <c r="I10" s="4"/>
      <c r="J10" s="211"/>
    </row>
    <row r="11" spans="1:10">
      <c r="A11" s="217" t="s">
        <v>14</v>
      </c>
      <c r="B11" s="235"/>
      <c r="C11" s="235"/>
      <c r="D11" s="235"/>
      <c r="E11" s="240"/>
      <c r="F11" s="247" t="s">
        <v>15</v>
      </c>
      <c r="G11" s="248"/>
      <c r="H11" s="4">
        <f t="shared" ref="H11:H13" si="0">E11*G11</f>
        <v>0</v>
      </c>
      <c r="I11" s="4"/>
      <c r="J11" s="211"/>
    </row>
    <row r="12" spans="1:10">
      <c r="A12" s="217" t="s">
        <v>16</v>
      </c>
      <c r="B12" s="235"/>
      <c r="C12" s="235"/>
      <c r="D12" s="235"/>
      <c r="E12" s="240"/>
      <c r="F12" s="247" t="s">
        <v>17</v>
      </c>
      <c r="G12" s="249"/>
      <c r="H12" s="4">
        <f t="shared" si="0"/>
        <v>0</v>
      </c>
      <c r="I12" s="4"/>
      <c r="J12" s="211"/>
    </row>
    <row r="13" spans="1:10">
      <c r="A13" s="217" t="s">
        <v>95</v>
      </c>
      <c r="B13" s="235"/>
      <c r="C13" s="235"/>
      <c r="D13" s="235"/>
      <c r="E13" s="240"/>
      <c r="F13" s="247"/>
      <c r="G13" s="249"/>
      <c r="H13" s="4">
        <f t="shared" si="0"/>
        <v>0</v>
      </c>
      <c r="I13" s="4"/>
      <c r="J13" s="211"/>
    </row>
    <row r="14" spans="1:10">
      <c r="A14" s="210"/>
      <c r="B14" s="235"/>
      <c r="C14" s="235"/>
      <c r="D14" s="235"/>
      <c r="E14" s="250"/>
      <c r="F14" s="247"/>
      <c r="G14" s="251"/>
      <c r="H14" s="4"/>
      <c r="I14" s="4">
        <f>SUM(H10:H13)</f>
        <v>6731</v>
      </c>
      <c r="J14" s="218">
        <f>SUM(I14)</f>
        <v>6731</v>
      </c>
    </row>
    <row r="15" spans="1:10">
      <c r="A15" s="210"/>
      <c r="B15" s="235"/>
      <c r="C15" s="235"/>
      <c r="D15" s="235"/>
      <c r="E15" s="247"/>
      <c r="F15" s="247"/>
      <c r="G15" s="247"/>
      <c r="J15" s="211"/>
    </row>
    <row r="16" spans="1:10">
      <c r="A16" s="214" t="s">
        <v>18</v>
      </c>
      <c r="B16" s="238"/>
      <c r="C16" s="238"/>
      <c r="D16" s="238"/>
      <c r="E16" s="252"/>
      <c r="F16" s="252"/>
      <c r="G16" s="252"/>
      <c r="H16" s="9"/>
      <c r="I16" s="9"/>
      <c r="J16" s="213"/>
    </row>
    <row r="17" spans="1:10">
      <c r="A17" s="219" t="s">
        <v>19</v>
      </c>
      <c r="B17" s="253" t="s">
        <v>20</v>
      </c>
      <c r="C17" s="253" t="s">
        <v>21</v>
      </c>
      <c r="D17" s="253" t="s">
        <v>5</v>
      </c>
      <c r="E17" s="254" t="s">
        <v>22</v>
      </c>
      <c r="F17" s="254" t="s">
        <v>7</v>
      </c>
      <c r="G17" s="254" t="s">
        <v>8</v>
      </c>
      <c r="H17" s="136" t="s">
        <v>23</v>
      </c>
      <c r="I17" s="136" t="s">
        <v>10</v>
      </c>
      <c r="J17" s="220" t="s">
        <v>11</v>
      </c>
    </row>
    <row r="18" spans="1:10">
      <c r="A18" s="221" t="s">
        <v>24</v>
      </c>
      <c r="B18" s="255"/>
      <c r="C18" s="256" t="s">
        <v>24</v>
      </c>
      <c r="D18" s="256" t="s">
        <v>408</v>
      </c>
      <c r="E18" s="240">
        <v>100</v>
      </c>
      <c r="F18" s="257" t="s">
        <v>25</v>
      </c>
      <c r="G18" s="249">
        <v>2.0299999999999998</v>
      </c>
      <c r="H18" s="14">
        <f>E18*G18</f>
        <v>202.99999999999997</v>
      </c>
      <c r="I18" s="12"/>
      <c r="J18" s="211"/>
    </row>
    <row r="19" spans="1:10">
      <c r="A19" s="210"/>
      <c r="B19" s="255"/>
      <c r="C19" s="256" t="s">
        <v>26</v>
      </c>
      <c r="D19" s="256" t="s">
        <v>27</v>
      </c>
      <c r="E19" s="240">
        <v>100</v>
      </c>
      <c r="F19" s="247" t="s">
        <v>25</v>
      </c>
      <c r="G19" s="249">
        <v>7.0000000000000007E-2</v>
      </c>
      <c r="H19" s="14">
        <f t="shared" ref="H19:H82" si="1">E19*G19</f>
        <v>7.0000000000000009</v>
      </c>
      <c r="I19" s="4"/>
      <c r="J19" s="222"/>
    </row>
    <row r="20" spans="1:10">
      <c r="A20" s="210"/>
      <c r="B20" s="258"/>
      <c r="C20" s="259"/>
      <c r="D20" s="259"/>
      <c r="E20" s="260"/>
      <c r="F20" s="247"/>
      <c r="G20" s="261"/>
      <c r="H20" s="14"/>
      <c r="I20" s="4">
        <f>SUM(H18:H19)</f>
        <v>209.99999999999997</v>
      </c>
      <c r="J20" s="222"/>
    </row>
    <row r="21" spans="1:10">
      <c r="A21" s="221" t="s">
        <v>28</v>
      </c>
      <c r="B21" s="255"/>
      <c r="C21" s="256" t="s">
        <v>29</v>
      </c>
      <c r="D21" s="256" t="s">
        <v>30</v>
      </c>
      <c r="E21" s="246">
        <v>4</v>
      </c>
      <c r="F21" s="257" t="s">
        <v>31</v>
      </c>
      <c r="G21" s="249">
        <v>6.87</v>
      </c>
      <c r="H21" s="14">
        <f t="shared" si="1"/>
        <v>27.48</v>
      </c>
      <c r="I21" s="12"/>
      <c r="J21" s="211"/>
    </row>
    <row r="22" spans="1:10">
      <c r="A22" s="210"/>
      <c r="B22" s="255"/>
      <c r="C22" s="256" t="s">
        <v>29</v>
      </c>
      <c r="D22" s="256" t="s">
        <v>32</v>
      </c>
      <c r="E22" s="242">
        <v>0.1</v>
      </c>
      <c r="F22" s="247" t="s">
        <v>31</v>
      </c>
      <c r="G22" s="248">
        <v>38</v>
      </c>
      <c r="H22" s="14">
        <f t="shared" si="1"/>
        <v>3.8000000000000003</v>
      </c>
      <c r="J22" s="211"/>
    </row>
    <row r="23" spans="1:10">
      <c r="A23" s="210"/>
      <c r="B23" s="255"/>
      <c r="C23" s="256" t="s">
        <v>33</v>
      </c>
      <c r="D23" s="256" t="s">
        <v>124</v>
      </c>
      <c r="E23" s="242">
        <v>1</v>
      </c>
      <c r="F23" s="247" t="s">
        <v>34</v>
      </c>
      <c r="G23" s="248">
        <v>35</v>
      </c>
      <c r="H23" s="14">
        <f t="shared" si="1"/>
        <v>35</v>
      </c>
      <c r="J23" s="211"/>
    </row>
    <row r="24" spans="1:10">
      <c r="A24" s="210"/>
      <c r="B24" s="255"/>
      <c r="C24" s="256" t="s">
        <v>35</v>
      </c>
      <c r="D24" s="262" t="s">
        <v>121</v>
      </c>
      <c r="E24" s="242">
        <v>1</v>
      </c>
      <c r="F24" s="247" t="s">
        <v>34</v>
      </c>
      <c r="G24" s="248">
        <v>211</v>
      </c>
      <c r="H24" s="14">
        <f t="shared" si="1"/>
        <v>211</v>
      </c>
      <c r="J24" s="211"/>
    </row>
    <row r="25" spans="1:10">
      <c r="A25" s="210"/>
      <c r="B25" s="255"/>
      <c r="C25" s="256" t="s">
        <v>35</v>
      </c>
      <c r="D25" s="262" t="s">
        <v>230</v>
      </c>
      <c r="E25" s="242">
        <v>1</v>
      </c>
      <c r="F25" s="247" t="s">
        <v>34</v>
      </c>
      <c r="G25" s="248">
        <v>140</v>
      </c>
      <c r="H25" s="14">
        <f t="shared" si="1"/>
        <v>140</v>
      </c>
      <c r="J25" s="211"/>
    </row>
    <row r="26" spans="1:10">
      <c r="A26" s="210"/>
      <c r="B26" s="255"/>
      <c r="C26" s="256" t="s">
        <v>35</v>
      </c>
      <c r="D26" s="256" t="s">
        <v>306</v>
      </c>
      <c r="E26" s="242">
        <v>1</v>
      </c>
      <c r="F26" s="247" t="s">
        <v>34</v>
      </c>
      <c r="G26" s="248">
        <v>138</v>
      </c>
      <c r="H26" s="14">
        <f t="shared" si="1"/>
        <v>138</v>
      </c>
      <c r="J26" s="211"/>
    </row>
    <row r="27" spans="1:10">
      <c r="A27" s="210"/>
      <c r="B27" s="255"/>
      <c r="C27" s="256" t="s">
        <v>35</v>
      </c>
      <c r="D27" s="256" t="s">
        <v>283</v>
      </c>
      <c r="E27" s="242">
        <v>1</v>
      </c>
      <c r="F27" s="247" t="s">
        <v>34</v>
      </c>
      <c r="G27" s="248">
        <v>55</v>
      </c>
      <c r="H27" s="14">
        <f t="shared" si="1"/>
        <v>55</v>
      </c>
      <c r="J27" s="211"/>
    </row>
    <row r="28" spans="1:10">
      <c r="A28" s="210"/>
      <c r="B28" s="255" t="s">
        <v>96</v>
      </c>
      <c r="C28" s="256" t="s">
        <v>37</v>
      </c>
      <c r="D28" s="263" t="s">
        <v>122</v>
      </c>
      <c r="E28" s="242">
        <v>1</v>
      </c>
      <c r="F28" s="247" t="s">
        <v>34</v>
      </c>
      <c r="G28" s="248">
        <v>180</v>
      </c>
      <c r="H28" s="14">
        <f t="shared" si="1"/>
        <v>180</v>
      </c>
      <c r="J28" s="211"/>
    </row>
    <row r="29" spans="1:10">
      <c r="A29" s="210"/>
      <c r="B29" s="258"/>
      <c r="C29" s="259"/>
      <c r="D29" s="259"/>
      <c r="E29" s="264"/>
      <c r="F29" s="247"/>
      <c r="G29" s="265"/>
      <c r="H29" s="14"/>
      <c r="I29" s="4">
        <f>SUM(H21:H28)</f>
        <v>790.28</v>
      </c>
      <c r="J29" s="222"/>
    </row>
    <row r="30" spans="1:10">
      <c r="A30" s="221" t="s">
        <v>29</v>
      </c>
      <c r="B30" s="255" t="s">
        <v>97</v>
      </c>
      <c r="C30" s="256" t="s">
        <v>29</v>
      </c>
      <c r="D30" s="256" t="s">
        <v>98</v>
      </c>
      <c r="E30" s="246">
        <v>0.5</v>
      </c>
      <c r="F30" s="257" t="s">
        <v>31</v>
      </c>
      <c r="G30" s="248">
        <v>162</v>
      </c>
      <c r="H30" s="14">
        <f t="shared" si="1"/>
        <v>81</v>
      </c>
      <c r="I30" s="12"/>
      <c r="J30" s="211"/>
    </row>
    <row r="31" spans="1:10">
      <c r="A31" s="210"/>
      <c r="B31" s="255"/>
      <c r="C31" s="256"/>
      <c r="D31" s="256"/>
      <c r="E31" s="240"/>
      <c r="F31" s="247"/>
      <c r="G31" s="249"/>
      <c r="H31" s="14">
        <f t="shared" si="1"/>
        <v>0</v>
      </c>
      <c r="J31" s="211"/>
    </row>
    <row r="32" spans="1:10">
      <c r="A32" s="210"/>
      <c r="B32" s="255" t="s">
        <v>99</v>
      </c>
      <c r="C32" s="256" t="s">
        <v>29</v>
      </c>
      <c r="D32" s="256" t="s">
        <v>287</v>
      </c>
      <c r="E32" s="246">
        <v>0.1</v>
      </c>
      <c r="F32" s="247" t="s">
        <v>25</v>
      </c>
      <c r="G32" s="248">
        <v>805</v>
      </c>
      <c r="H32" s="14">
        <f t="shared" si="1"/>
        <v>80.5</v>
      </c>
      <c r="J32" s="211"/>
    </row>
    <row r="33" spans="1:10">
      <c r="A33" s="210"/>
      <c r="B33" s="255" t="s">
        <v>99</v>
      </c>
      <c r="C33" s="256" t="s">
        <v>38</v>
      </c>
      <c r="D33" s="256" t="s">
        <v>63</v>
      </c>
      <c r="E33" s="266">
        <v>0.625</v>
      </c>
      <c r="F33" s="247" t="s">
        <v>31</v>
      </c>
      <c r="G33" s="248">
        <v>24</v>
      </c>
      <c r="H33" s="14">
        <f t="shared" si="1"/>
        <v>15</v>
      </c>
      <c r="J33" s="211"/>
    </row>
    <row r="34" spans="1:10">
      <c r="A34" s="210"/>
      <c r="B34" s="255"/>
      <c r="C34" s="256"/>
      <c r="D34" s="256"/>
      <c r="E34" s="246"/>
      <c r="F34" s="247"/>
      <c r="G34" s="248"/>
      <c r="H34" s="14">
        <f t="shared" si="1"/>
        <v>0</v>
      </c>
      <c r="J34" s="211"/>
    </row>
    <row r="35" spans="1:10">
      <c r="A35" s="210"/>
      <c r="B35" s="255" t="s">
        <v>100</v>
      </c>
      <c r="C35" s="256" t="s">
        <v>29</v>
      </c>
      <c r="D35" s="256" t="s">
        <v>101</v>
      </c>
      <c r="E35" s="267">
        <v>1.75</v>
      </c>
      <c r="F35" s="247" t="s">
        <v>31</v>
      </c>
      <c r="G35" s="248">
        <v>79</v>
      </c>
      <c r="H35" s="14">
        <f t="shared" si="1"/>
        <v>138.25</v>
      </c>
      <c r="J35" s="211"/>
    </row>
    <row r="36" spans="1:10">
      <c r="A36" s="210"/>
      <c r="B36" s="255"/>
      <c r="C36" s="256"/>
      <c r="D36" s="256"/>
      <c r="E36" s="267"/>
      <c r="F36" s="247"/>
      <c r="G36" s="248"/>
      <c r="H36" s="14">
        <f t="shared" si="1"/>
        <v>0</v>
      </c>
      <c r="J36" s="211"/>
    </row>
    <row r="37" spans="1:10">
      <c r="A37" s="210"/>
      <c r="B37" s="255" t="s">
        <v>102</v>
      </c>
      <c r="C37" s="256" t="s">
        <v>29</v>
      </c>
      <c r="D37" s="256" t="s">
        <v>204</v>
      </c>
      <c r="E37" s="267">
        <v>0.6</v>
      </c>
      <c r="F37" s="247" t="s">
        <v>31</v>
      </c>
      <c r="G37" s="248">
        <v>191</v>
      </c>
      <c r="H37" s="14">
        <f t="shared" si="1"/>
        <v>114.6</v>
      </c>
      <c r="J37" s="211"/>
    </row>
    <row r="38" spans="1:10">
      <c r="A38" s="210"/>
      <c r="B38" s="255"/>
      <c r="C38" s="256"/>
      <c r="D38" s="256"/>
      <c r="E38" s="242"/>
      <c r="F38" s="247"/>
      <c r="G38" s="248"/>
      <c r="H38" s="14">
        <f t="shared" si="1"/>
        <v>0</v>
      </c>
      <c r="J38" s="211"/>
    </row>
    <row r="39" spans="1:10">
      <c r="A39" s="210"/>
      <c r="B39" s="255"/>
      <c r="C39" s="256" t="s">
        <v>33</v>
      </c>
      <c r="D39" s="256" t="s">
        <v>124</v>
      </c>
      <c r="E39" s="242">
        <v>2</v>
      </c>
      <c r="F39" s="247" t="s">
        <v>34</v>
      </c>
      <c r="G39" s="248">
        <v>35</v>
      </c>
      <c r="H39" s="14">
        <f t="shared" si="1"/>
        <v>70</v>
      </c>
      <c r="J39" s="222"/>
    </row>
    <row r="40" spans="1:10">
      <c r="A40" s="224"/>
      <c r="B40" s="258"/>
      <c r="C40" s="259"/>
      <c r="D40" s="259"/>
      <c r="E40" s="264"/>
      <c r="F40" s="268"/>
      <c r="G40" s="265"/>
      <c r="H40" s="14"/>
      <c r="I40" s="17">
        <f>SUM(H30:H39)</f>
        <v>499.35</v>
      </c>
      <c r="J40" s="222"/>
    </row>
    <row r="41" spans="1:10">
      <c r="A41" s="223" t="s">
        <v>39</v>
      </c>
      <c r="B41" s="255" t="s">
        <v>103</v>
      </c>
      <c r="C41" s="256" t="s">
        <v>40</v>
      </c>
      <c r="D41" s="256" t="s">
        <v>41</v>
      </c>
      <c r="E41" s="246">
        <v>0.1</v>
      </c>
      <c r="F41" s="247" t="s">
        <v>31</v>
      </c>
      <c r="G41" s="248">
        <v>440</v>
      </c>
      <c r="H41" s="14">
        <f t="shared" si="1"/>
        <v>44</v>
      </c>
      <c r="J41" s="211"/>
    </row>
    <row r="42" spans="1:10">
      <c r="A42" s="210"/>
      <c r="B42" s="255" t="s">
        <v>99</v>
      </c>
      <c r="C42" s="256" t="s">
        <v>40</v>
      </c>
      <c r="D42" s="256" t="s">
        <v>41</v>
      </c>
      <c r="E42" s="246">
        <v>0.1</v>
      </c>
      <c r="F42" s="247" t="s">
        <v>31</v>
      </c>
      <c r="G42" s="248">
        <v>440</v>
      </c>
      <c r="H42" s="14">
        <f t="shared" si="1"/>
        <v>44</v>
      </c>
      <c r="J42" s="211"/>
    </row>
    <row r="43" spans="1:10">
      <c r="A43" s="210"/>
      <c r="B43" s="255"/>
      <c r="C43" s="256"/>
      <c r="D43" s="256"/>
      <c r="E43" s="242"/>
      <c r="F43" s="247"/>
      <c r="G43" s="248"/>
      <c r="H43" s="14">
        <f t="shared" si="1"/>
        <v>0</v>
      </c>
      <c r="J43" s="211"/>
    </row>
    <row r="44" spans="1:10">
      <c r="A44" s="210"/>
      <c r="B44" s="256"/>
      <c r="C44" s="256"/>
      <c r="D44" s="256"/>
      <c r="E44" s="242"/>
      <c r="F44" s="247"/>
      <c r="G44" s="248"/>
      <c r="H44" s="14">
        <f t="shared" si="1"/>
        <v>0</v>
      </c>
      <c r="J44" s="211"/>
    </row>
    <row r="45" spans="1:10">
      <c r="A45" s="210"/>
      <c r="B45" s="255"/>
      <c r="C45" s="256" t="s">
        <v>42</v>
      </c>
      <c r="D45" s="256" t="s">
        <v>124</v>
      </c>
      <c r="E45" s="242">
        <v>1</v>
      </c>
      <c r="F45" s="247" t="s">
        <v>34</v>
      </c>
      <c r="G45" s="248">
        <v>35</v>
      </c>
      <c r="H45" s="14">
        <f t="shared" si="1"/>
        <v>35</v>
      </c>
      <c r="I45" s="4"/>
      <c r="J45" s="222"/>
    </row>
    <row r="46" spans="1:10">
      <c r="A46" s="210"/>
      <c r="B46" s="258"/>
      <c r="C46" s="259"/>
      <c r="D46" s="259"/>
      <c r="E46" s="264"/>
      <c r="F46" s="247"/>
      <c r="G46" s="265"/>
      <c r="H46" s="14"/>
      <c r="I46" s="4">
        <f>SUM(H41:H45)</f>
        <v>123</v>
      </c>
      <c r="J46" s="222"/>
    </row>
    <row r="47" spans="1:10">
      <c r="A47" s="221" t="s">
        <v>43</v>
      </c>
      <c r="B47" s="255"/>
      <c r="C47" s="256" t="s">
        <v>44</v>
      </c>
      <c r="D47" s="256" t="s">
        <v>280</v>
      </c>
      <c r="E47" s="242">
        <v>1</v>
      </c>
      <c r="F47" s="257" t="s">
        <v>34</v>
      </c>
      <c r="G47" s="248">
        <v>61</v>
      </c>
      <c r="H47" s="13">
        <f>(E47*G47)/$G$5</f>
        <v>6.1</v>
      </c>
      <c r="I47" s="12"/>
      <c r="J47" s="211"/>
    </row>
    <row r="48" spans="1:10">
      <c r="A48" s="210"/>
      <c r="B48" s="255"/>
      <c r="C48" s="256" t="s">
        <v>44</v>
      </c>
      <c r="D48" s="263" t="s">
        <v>278</v>
      </c>
      <c r="E48" s="242">
        <v>1</v>
      </c>
      <c r="F48" s="247" t="s">
        <v>34</v>
      </c>
      <c r="G48" s="248">
        <v>48</v>
      </c>
      <c r="H48" s="13">
        <f t="shared" ref="H48:H50" si="2">(E48*G48)/$G$5</f>
        <v>4.8</v>
      </c>
      <c r="J48" s="211"/>
    </row>
    <row r="49" spans="1:10">
      <c r="A49" s="210"/>
      <c r="B49" s="255"/>
      <c r="C49" s="256" t="s">
        <v>44</v>
      </c>
      <c r="D49" s="263" t="s">
        <v>279</v>
      </c>
      <c r="E49" s="242">
        <v>1</v>
      </c>
      <c r="F49" s="247" t="s">
        <v>34</v>
      </c>
      <c r="G49" s="248">
        <v>47</v>
      </c>
      <c r="H49" s="13">
        <f t="shared" si="2"/>
        <v>4.7</v>
      </c>
      <c r="J49" s="211"/>
    </row>
    <row r="50" spans="1:10">
      <c r="A50" s="210"/>
      <c r="B50" s="255"/>
      <c r="C50" s="256" t="s">
        <v>200</v>
      </c>
      <c r="D50" s="263" t="s">
        <v>267</v>
      </c>
      <c r="E50" s="242">
        <v>1</v>
      </c>
      <c r="F50" s="247" t="s">
        <v>34</v>
      </c>
      <c r="G50" s="248">
        <v>96</v>
      </c>
      <c r="H50" s="13">
        <f t="shared" si="2"/>
        <v>9.6</v>
      </c>
      <c r="J50" s="211"/>
    </row>
    <row r="51" spans="1:10">
      <c r="A51" s="210"/>
      <c r="B51" s="269" t="s">
        <v>123</v>
      </c>
      <c r="C51" s="256" t="s">
        <v>43</v>
      </c>
      <c r="D51" s="263" t="s">
        <v>45</v>
      </c>
      <c r="E51" s="242">
        <v>800</v>
      </c>
      <c r="F51" s="247" t="s">
        <v>25</v>
      </c>
      <c r="G51" s="270">
        <v>8.5999999999999993E-2</v>
      </c>
      <c r="H51" s="14">
        <f t="shared" si="1"/>
        <v>68.8</v>
      </c>
      <c r="J51" s="211"/>
    </row>
    <row r="52" spans="1:10">
      <c r="A52" s="210"/>
      <c r="B52" s="255" t="s">
        <v>104</v>
      </c>
      <c r="C52" s="256" t="s">
        <v>43</v>
      </c>
      <c r="D52" s="263" t="s">
        <v>409</v>
      </c>
      <c r="E52" s="240">
        <v>400</v>
      </c>
      <c r="F52" s="247" t="s">
        <v>25</v>
      </c>
      <c r="G52" s="249">
        <v>0.61</v>
      </c>
      <c r="H52" s="14">
        <f t="shared" si="1"/>
        <v>244</v>
      </c>
      <c r="J52" s="211"/>
    </row>
    <row r="53" spans="1:10">
      <c r="A53" s="210"/>
      <c r="B53" s="255" t="s">
        <v>104</v>
      </c>
      <c r="C53" s="256" t="s">
        <v>43</v>
      </c>
      <c r="D53" s="263" t="s">
        <v>105</v>
      </c>
      <c r="E53" s="240">
        <v>50</v>
      </c>
      <c r="F53" s="247" t="s">
        <v>25</v>
      </c>
      <c r="G53" s="249">
        <v>0.89</v>
      </c>
      <c r="H53" s="14">
        <f t="shared" si="1"/>
        <v>44.5</v>
      </c>
      <c r="J53" s="211"/>
    </row>
    <row r="54" spans="1:10">
      <c r="A54" s="210"/>
      <c r="B54" s="255" t="s">
        <v>106</v>
      </c>
      <c r="C54" s="256" t="s">
        <v>43</v>
      </c>
      <c r="D54" s="263" t="s">
        <v>86</v>
      </c>
      <c r="E54" s="240">
        <v>150</v>
      </c>
      <c r="F54" s="247" t="s">
        <v>25</v>
      </c>
      <c r="G54" s="249">
        <v>0.8</v>
      </c>
      <c r="H54" s="14">
        <f t="shared" si="1"/>
        <v>120</v>
      </c>
      <c r="J54" s="211"/>
    </row>
    <row r="55" spans="1:10">
      <c r="A55" s="210"/>
      <c r="B55" s="255" t="s">
        <v>100</v>
      </c>
      <c r="C55" s="256" t="s">
        <v>43</v>
      </c>
      <c r="D55" s="263" t="s">
        <v>87</v>
      </c>
      <c r="E55" s="240">
        <v>140</v>
      </c>
      <c r="F55" s="247" t="s">
        <v>25</v>
      </c>
      <c r="G55" s="249">
        <v>1.65</v>
      </c>
      <c r="H55" s="14">
        <f t="shared" si="1"/>
        <v>231</v>
      </c>
      <c r="J55" s="211"/>
    </row>
    <row r="56" spans="1:10">
      <c r="A56" s="210"/>
      <c r="B56" s="255" t="s">
        <v>102</v>
      </c>
      <c r="C56" s="256" t="s">
        <v>43</v>
      </c>
      <c r="D56" s="263" t="s">
        <v>87</v>
      </c>
      <c r="E56" s="240">
        <v>150</v>
      </c>
      <c r="F56" s="247" t="s">
        <v>25</v>
      </c>
      <c r="G56" s="249">
        <v>1.65</v>
      </c>
      <c r="H56" s="14">
        <f t="shared" si="1"/>
        <v>247.5</v>
      </c>
      <c r="J56" s="211"/>
    </row>
    <row r="57" spans="1:10">
      <c r="A57" s="210"/>
      <c r="B57" s="255"/>
      <c r="C57" s="256"/>
      <c r="D57" s="263"/>
      <c r="E57" s="242"/>
      <c r="F57" s="247"/>
      <c r="G57" s="248"/>
      <c r="H57" s="14">
        <f t="shared" si="1"/>
        <v>0</v>
      </c>
      <c r="J57" s="211"/>
    </row>
    <row r="58" spans="1:10">
      <c r="A58" s="210"/>
      <c r="B58" s="255"/>
      <c r="C58" s="256" t="s">
        <v>46</v>
      </c>
      <c r="D58" s="256" t="s">
        <v>290</v>
      </c>
      <c r="E58" s="242">
        <v>1</v>
      </c>
      <c r="F58" s="247" t="s">
        <v>34</v>
      </c>
      <c r="G58" s="249">
        <v>15</v>
      </c>
      <c r="H58" s="14">
        <f t="shared" si="1"/>
        <v>15</v>
      </c>
      <c r="J58" s="211"/>
    </row>
    <row r="59" spans="1:10">
      <c r="A59" s="210"/>
      <c r="B59" s="255"/>
      <c r="C59" s="256" t="s">
        <v>46</v>
      </c>
      <c r="D59" s="256" t="s">
        <v>291</v>
      </c>
      <c r="E59" s="242">
        <v>0.45</v>
      </c>
      <c r="F59" s="247" t="s">
        <v>48</v>
      </c>
      <c r="G59" s="248">
        <v>34</v>
      </c>
      <c r="H59" s="14">
        <f t="shared" si="1"/>
        <v>15.3</v>
      </c>
      <c r="J59" s="211"/>
    </row>
    <row r="60" spans="1:10">
      <c r="A60" s="210"/>
      <c r="B60" s="255"/>
      <c r="C60" s="256" t="s">
        <v>46</v>
      </c>
      <c r="D60" s="256" t="s">
        <v>47</v>
      </c>
      <c r="E60" s="242">
        <v>3</v>
      </c>
      <c r="F60" s="247" t="s">
        <v>34</v>
      </c>
      <c r="G60" s="248">
        <v>14</v>
      </c>
      <c r="H60" s="14">
        <f t="shared" si="1"/>
        <v>42</v>
      </c>
      <c r="J60" s="211"/>
    </row>
    <row r="61" spans="1:10">
      <c r="A61" s="210"/>
      <c r="B61" s="255"/>
      <c r="C61" s="256" t="s">
        <v>43</v>
      </c>
      <c r="D61" s="256" t="s">
        <v>26</v>
      </c>
      <c r="E61" s="267">
        <v>0.44</v>
      </c>
      <c r="F61" s="247" t="s">
        <v>48</v>
      </c>
      <c r="G61" s="248">
        <v>34</v>
      </c>
      <c r="H61" s="14">
        <f t="shared" si="1"/>
        <v>14.96</v>
      </c>
      <c r="I61" s="4"/>
      <c r="J61" s="222"/>
    </row>
    <row r="62" spans="1:10">
      <c r="A62" s="224"/>
      <c r="B62" s="258"/>
      <c r="C62" s="259"/>
      <c r="D62" s="259"/>
      <c r="E62" s="271"/>
      <c r="F62" s="268"/>
      <c r="G62" s="265"/>
      <c r="H62" s="14"/>
      <c r="I62" s="17">
        <f>SUM(H47:H61)</f>
        <v>1068.26</v>
      </c>
      <c r="J62" s="222"/>
    </row>
    <row r="63" spans="1:10">
      <c r="A63" s="223" t="s">
        <v>49</v>
      </c>
      <c r="B63" s="255"/>
      <c r="C63" s="256" t="s">
        <v>50</v>
      </c>
      <c r="D63" s="256" t="s">
        <v>88</v>
      </c>
      <c r="E63" s="240"/>
      <c r="F63" s="247" t="s">
        <v>34</v>
      </c>
      <c r="G63" s="248">
        <v>260</v>
      </c>
      <c r="H63" s="14">
        <f t="shared" si="1"/>
        <v>0</v>
      </c>
      <c r="J63" s="211"/>
    </row>
    <row r="64" spans="1:10">
      <c r="A64" s="210"/>
      <c r="B64" s="255" t="s">
        <v>106</v>
      </c>
      <c r="C64" s="256" t="s">
        <v>49</v>
      </c>
      <c r="D64" s="256" t="s">
        <v>90</v>
      </c>
      <c r="E64" s="267">
        <v>0.4</v>
      </c>
      <c r="F64" s="247" t="s">
        <v>31</v>
      </c>
      <c r="G64" s="248">
        <v>84</v>
      </c>
      <c r="H64" s="14">
        <f t="shared" si="1"/>
        <v>33.6</v>
      </c>
      <c r="J64" s="211"/>
    </row>
    <row r="65" spans="1:10">
      <c r="A65" s="210"/>
      <c r="B65" s="255" t="s">
        <v>106</v>
      </c>
      <c r="C65" s="256" t="s">
        <v>49</v>
      </c>
      <c r="D65" s="256" t="s">
        <v>107</v>
      </c>
      <c r="E65" s="267">
        <v>1</v>
      </c>
      <c r="F65" s="247" t="s">
        <v>31</v>
      </c>
      <c r="G65" s="248">
        <v>85</v>
      </c>
      <c r="H65" s="14">
        <f t="shared" si="1"/>
        <v>85</v>
      </c>
      <c r="J65" s="211"/>
    </row>
    <row r="66" spans="1:10">
      <c r="A66" s="210"/>
      <c r="B66" s="255" t="s">
        <v>100</v>
      </c>
      <c r="C66" s="256" t="s">
        <v>49</v>
      </c>
      <c r="D66" s="256" t="s">
        <v>108</v>
      </c>
      <c r="E66" s="267">
        <v>1</v>
      </c>
      <c r="F66" s="247" t="s">
        <v>31</v>
      </c>
      <c r="G66" s="248">
        <v>129</v>
      </c>
      <c r="H66" s="14">
        <f t="shared" si="1"/>
        <v>129</v>
      </c>
      <c r="J66" s="211"/>
    </row>
    <row r="67" spans="1:10">
      <c r="A67" s="210"/>
      <c r="B67" s="255" t="s">
        <v>100</v>
      </c>
      <c r="C67" s="256" t="s">
        <v>49</v>
      </c>
      <c r="D67" s="256" t="s">
        <v>109</v>
      </c>
      <c r="E67" s="267">
        <v>1.5</v>
      </c>
      <c r="F67" s="247" t="s">
        <v>31</v>
      </c>
      <c r="G67" s="248">
        <v>30</v>
      </c>
      <c r="H67" s="14">
        <f t="shared" si="1"/>
        <v>45</v>
      </c>
      <c r="J67" s="211"/>
    </row>
    <row r="68" spans="1:10">
      <c r="A68" s="210"/>
      <c r="B68" s="255" t="s">
        <v>102</v>
      </c>
      <c r="C68" s="256" t="s">
        <v>49</v>
      </c>
      <c r="D68" s="256" t="s">
        <v>243</v>
      </c>
      <c r="E68" s="267">
        <v>1.5</v>
      </c>
      <c r="F68" s="247" t="s">
        <v>31</v>
      </c>
      <c r="G68" s="248">
        <v>107</v>
      </c>
      <c r="H68" s="14">
        <f t="shared" si="1"/>
        <v>160.5</v>
      </c>
      <c r="J68" s="211"/>
    </row>
    <row r="69" spans="1:10">
      <c r="A69" s="210"/>
      <c r="B69" s="255" t="s">
        <v>110</v>
      </c>
      <c r="C69" s="256" t="s">
        <v>49</v>
      </c>
      <c r="D69" s="256" t="s">
        <v>91</v>
      </c>
      <c r="E69" s="267">
        <v>0.75</v>
      </c>
      <c r="F69" s="247" t="s">
        <v>31</v>
      </c>
      <c r="G69" s="248">
        <v>41</v>
      </c>
      <c r="H69" s="14">
        <f t="shared" si="1"/>
        <v>30.75</v>
      </c>
      <c r="J69" s="211"/>
    </row>
    <row r="70" spans="1:10">
      <c r="A70" s="210"/>
      <c r="B70" s="255" t="s">
        <v>110</v>
      </c>
      <c r="C70" s="256" t="s">
        <v>49</v>
      </c>
      <c r="D70" s="256" t="s">
        <v>111</v>
      </c>
      <c r="E70" s="267">
        <v>1</v>
      </c>
      <c r="F70" s="247" t="s">
        <v>31</v>
      </c>
      <c r="G70" s="248">
        <v>58</v>
      </c>
      <c r="H70" s="14">
        <f t="shared" si="1"/>
        <v>58</v>
      </c>
      <c r="J70" s="211"/>
    </row>
    <row r="71" spans="1:10">
      <c r="A71" s="210"/>
      <c r="B71" s="255"/>
      <c r="C71" s="256"/>
      <c r="D71" s="256"/>
      <c r="E71" s="267"/>
      <c r="F71" s="247"/>
      <c r="G71" s="248"/>
      <c r="H71" s="14">
        <f t="shared" si="1"/>
        <v>0</v>
      </c>
      <c r="J71" s="211"/>
    </row>
    <row r="72" spans="1:10">
      <c r="A72" s="210"/>
      <c r="B72" s="255"/>
      <c r="C72" s="256" t="s">
        <v>51</v>
      </c>
      <c r="D72" s="256" t="s">
        <v>124</v>
      </c>
      <c r="E72" s="242">
        <v>3</v>
      </c>
      <c r="F72" s="247" t="s">
        <v>34</v>
      </c>
      <c r="G72" s="248">
        <v>35</v>
      </c>
      <c r="H72" s="14">
        <f t="shared" si="1"/>
        <v>105</v>
      </c>
      <c r="I72" s="4"/>
      <c r="J72" s="222"/>
    </row>
    <row r="73" spans="1:10">
      <c r="A73" s="210"/>
      <c r="B73" s="258"/>
      <c r="C73" s="259"/>
      <c r="D73" s="259"/>
      <c r="E73" s="264"/>
      <c r="F73" s="247"/>
      <c r="G73" s="265"/>
      <c r="H73" s="14"/>
      <c r="I73" s="4">
        <f>SUM(H63:H72)</f>
        <v>646.85</v>
      </c>
      <c r="J73" s="222"/>
    </row>
    <row r="74" spans="1:10">
      <c r="A74" s="221" t="s">
        <v>52</v>
      </c>
      <c r="B74" s="255" t="s">
        <v>106</v>
      </c>
      <c r="C74" s="256" t="s">
        <v>52</v>
      </c>
      <c r="D74" s="256" t="s">
        <v>112</v>
      </c>
      <c r="E74" s="246">
        <v>2</v>
      </c>
      <c r="F74" s="257" t="s">
        <v>31</v>
      </c>
      <c r="G74" s="249">
        <v>9.94</v>
      </c>
      <c r="H74" s="14">
        <f t="shared" si="1"/>
        <v>19.88</v>
      </c>
      <c r="I74" s="12"/>
      <c r="J74" s="211"/>
    </row>
    <row r="75" spans="1:10">
      <c r="A75" s="210"/>
      <c r="B75" s="255" t="s">
        <v>106</v>
      </c>
      <c r="C75" s="256" t="s">
        <v>52</v>
      </c>
      <c r="D75" s="256" t="s">
        <v>172</v>
      </c>
      <c r="E75" s="242">
        <v>0.2</v>
      </c>
      <c r="F75" s="247" t="s">
        <v>31</v>
      </c>
      <c r="G75" s="248">
        <v>96</v>
      </c>
      <c r="H75" s="14">
        <f t="shared" si="1"/>
        <v>19.200000000000003</v>
      </c>
      <c r="J75" s="211"/>
    </row>
    <row r="76" spans="1:10">
      <c r="A76" s="210"/>
      <c r="B76" s="255"/>
      <c r="C76" s="256"/>
      <c r="D76" s="256"/>
      <c r="E76" s="242"/>
      <c r="F76" s="247"/>
      <c r="G76" s="248"/>
      <c r="H76" s="14">
        <f t="shared" si="1"/>
        <v>0</v>
      </c>
      <c r="J76" s="211"/>
    </row>
    <row r="77" spans="1:10">
      <c r="A77" s="210"/>
      <c r="B77" s="255"/>
      <c r="C77" s="256" t="s">
        <v>53</v>
      </c>
      <c r="D77" s="256" t="s">
        <v>124</v>
      </c>
      <c r="E77" s="242">
        <v>1</v>
      </c>
      <c r="F77" s="247" t="s">
        <v>34</v>
      </c>
      <c r="G77" s="248">
        <v>33</v>
      </c>
      <c r="H77" s="14">
        <f t="shared" si="1"/>
        <v>33</v>
      </c>
      <c r="I77" s="4"/>
      <c r="J77" s="222"/>
    </row>
    <row r="78" spans="1:10">
      <c r="A78" s="224"/>
      <c r="B78" s="258"/>
      <c r="C78" s="259"/>
      <c r="D78" s="259"/>
      <c r="E78" s="264"/>
      <c r="F78" s="268"/>
      <c r="G78" s="265"/>
      <c r="H78" s="14"/>
      <c r="I78" s="17">
        <f>SUM(H74:H77)</f>
        <v>72.08</v>
      </c>
      <c r="J78" s="222"/>
    </row>
    <row r="79" spans="1:10">
      <c r="A79" s="223" t="s">
        <v>54</v>
      </c>
      <c r="B79" s="255"/>
      <c r="C79" s="256" t="s">
        <v>54</v>
      </c>
      <c r="D79" s="263" t="s">
        <v>295</v>
      </c>
      <c r="E79" s="242">
        <v>220</v>
      </c>
      <c r="F79" s="247" t="s">
        <v>55</v>
      </c>
      <c r="G79" s="249">
        <v>4.4400000000000004</v>
      </c>
      <c r="H79" s="14">
        <f t="shared" si="1"/>
        <v>976.80000000000007</v>
      </c>
      <c r="J79" s="211"/>
    </row>
    <row r="80" spans="1:10">
      <c r="A80" s="210"/>
      <c r="B80" s="255"/>
      <c r="C80" s="256" t="s">
        <v>412</v>
      </c>
      <c r="D80" s="256"/>
      <c r="E80" s="242">
        <v>1</v>
      </c>
      <c r="F80" s="247" t="s">
        <v>57</v>
      </c>
      <c r="G80" s="248">
        <v>1000</v>
      </c>
      <c r="H80" s="13">
        <f>(E80*G80)/$G$5</f>
        <v>100</v>
      </c>
      <c r="I80" s="4"/>
      <c r="J80" s="222"/>
    </row>
    <row r="81" spans="1:10">
      <c r="A81" s="210"/>
      <c r="B81" s="258"/>
      <c r="C81" s="259"/>
      <c r="D81" s="259"/>
      <c r="E81" s="264"/>
      <c r="F81" s="247"/>
      <c r="G81" s="265"/>
      <c r="H81" s="14"/>
      <c r="I81" s="4">
        <f>SUM(H79:H80)</f>
        <v>1076.8000000000002</v>
      </c>
      <c r="J81" s="211"/>
    </row>
    <row r="82" spans="1:10">
      <c r="A82" s="221" t="s">
        <v>58</v>
      </c>
      <c r="B82" s="255"/>
      <c r="C82" s="256" t="s">
        <v>36</v>
      </c>
      <c r="D82" s="256" t="s">
        <v>59</v>
      </c>
      <c r="E82" s="242"/>
      <c r="F82" s="257" t="s">
        <v>34</v>
      </c>
      <c r="G82" s="248">
        <v>75</v>
      </c>
      <c r="H82" s="14">
        <f t="shared" si="1"/>
        <v>0</v>
      </c>
      <c r="I82" s="12"/>
      <c r="J82" s="211"/>
    </row>
    <row r="83" spans="1:10">
      <c r="A83" s="210"/>
      <c r="B83" s="255"/>
      <c r="C83" s="256" t="s">
        <v>60</v>
      </c>
      <c r="D83" s="256" t="s">
        <v>273</v>
      </c>
      <c r="E83" s="242"/>
      <c r="F83" s="247"/>
      <c r="G83" s="248"/>
      <c r="H83" s="14">
        <f t="shared" ref="H83:H111" si="3">E83*G83</f>
        <v>0</v>
      </c>
      <c r="J83" s="211"/>
    </row>
    <row r="84" spans="1:10">
      <c r="A84" s="210"/>
      <c r="B84" s="255"/>
      <c r="C84" s="256" t="s">
        <v>92</v>
      </c>
      <c r="D84" s="256" t="s">
        <v>93</v>
      </c>
      <c r="E84" s="242"/>
      <c r="F84" s="247"/>
      <c r="G84" s="248"/>
      <c r="H84" s="14">
        <f t="shared" si="3"/>
        <v>0</v>
      </c>
      <c r="I84" s="4"/>
      <c r="J84" s="222"/>
    </row>
    <row r="85" spans="1:10">
      <c r="A85" s="224"/>
      <c r="B85" s="258"/>
      <c r="C85" s="259"/>
      <c r="D85" s="259"/>
      <c r="E85" s="264"/>
      <c r="F85" s="268"/>
      <c r="G85" s="265"/>
      <c r="H85" s="14"/>
      <c r="I85" s="17">
        <f>SUM(H82:H84)</f>
        <v>0</v>
      </c>
      <c r="J85" s="222"/>
    </row>
    <row r="86" spans="1:10">
      <c r="A86" s="223" t="s">
        <v>61</v>
      </c>
      <c r="B86" s="255"/>
      <c r="C86" s="256" t="s">
        <v>62</v>
      </c>
      <c r="D86" s="256"/>
      <c r="E86" s="246"/>
      <c r="F86" s="247"/>
      <c r="G86" s="248"/>
      <c r="H86" s="14">
        <f t="shared" si="3"/>
        <v>0</v>
      </c>
      <c r="J86" s="211"/>
    </row>
    <row r="87" spans="1:10">
      <c r="A87" s="210"/>
      <c r="B87" s="255"/>
      <c r="C87" s="256" t="s">
        <v>38</v>
      </c>
      <c r="D87" s="256"/>
      <c r="E87" s="242"/>
      <c r="F87" s="247"/>
      <c r="G87" s="248"/>
      <c r="H87" s="14">
        <f t="shared" si="3"/>
        <v>0</v>
      </c>
      <c r="J87" s="211"/>
    </row>
    <row r="88" spans="1:10">
      <c r="A88" s="210"/>
      <c r="B88" s="255"/>
      <c r="C88" s="256" t="s">
        <v>33</v>
      </c>
      <c r="D88" s="256"/>
      <c r="E88" s="242"/>
      <c r="F88" s="247"/>
      <c r="G88" s="248"/>
      <c r="H88" s="14">
        <f t="shared" si="3"/>
        <v>0</v>
      </c>
      <c r="J88" s="211"/>
    </row>
    <row r="89" spans="1:10">
      <c r="A89" s="210"/>
      <c r="B89" s="255"/>
      <c r="C89" s="256" t="s">
        <v>61</v>
      </c>
      <c r="D89" s="263" t="s">
        <v>113</v>
      </c>
      <c r="E89" s="242">
        <v>1</v>
      </c>
      <c r="F89" s="247" t="s">
        <v>2</v>
      </c>
      <c r="G89" s="248">
        <v>521</v>
      </c>
      <c r="H89" s="14">
        <f t="shared" si="3"/>
        <v>521</v>
      </c>
      <c r="J89" s="211"/>
    </row>
    <row r="90" spans="1:10">
      <c r="A90" s="210"/>
      <c r="B90" s="255"/>
      <c r="C90" s="256" t="s">
        <v>61</v>
      </c>
      <c r="D90" s="256" t="s">
        <v>410</v>
      </c>
      <c r="E90" s="246">
        <f>E10</f>
        <v>12.7</v>
      </c>
      <c r="F90" s="247" t="s">
        <v>48</v>
      </c>
      <c r="G90" s="249">
        <v>35</v>
      </c>
      <c r="H90" s="14">
        <f t="shared" si="3"/>
        <v>444.5</v>
      </c>
      <c r="J90" s="211"/>
    </row>
    <row r="91" spans="1:10">
      <c r="A91" s="210"/>
      <c r="B91" s="255"/>
      <c r="C91" s="256" t="s">
        <v>61</v>
      </c>
      <c r="D91" s="256" t="s">
        <v>65</v>
      </c>
      <c r="E91" s="267">
        <v>0.63</v>
      </c>
      <c r="F91" s="247" t="s">
        <v>66</v>
      </c>
      <c r="G91" s="248">
        <v>30</v>
      </c>
      <c r="H91" s="14">
        <f t="shared" si="3"/>
        <v>18.899999999999999</v>
      </c>
      <c r="J91" s="211"/>
    </row>
    <row r="92" spans="1:10">
      <c r="A92" s="210"/>
      <c r="B92" s="255"/>
      <c r="C92" s="256" t="s">
        <v>61</v>
      </c>
      <c r="D92" s="256" t="s">
        <v>289</v>
      </c>
      <c r="E92" s="240">
        <v>0</v>
      </c>
      <c r="F92" s="247" t="s">
        <v>15</v>
      </c>
      <c r="G92" s="248">
        <v>50</v>
      </c>
      <c r="H92" s="14">
        <f t="shared" si="3"/>
        <v>0</v>
      </c>
      <c r="I92" s="4"/>
      <c r="J92" s="222"/>
    </row>
    <row r="93" spans="1:10">
      <c r="A93" s="210"/>
      <c r="B93" s="258"/>
      <c r="C93" s="259"/>
      <c r="D93" s="259"/>
      <c r="E93" s="260"/>
      <c r="F93" s="247"/>
      <c r="G93" s="265"/>
      <c r="H93" s="14"/>
      <c r="I93" s="4">
        <f>SUM(H86:H92)</f>
        <v>984.4</v>
      </c>
      <c r="J93" s="222"/>
    </row>
    <row r="94" spans="1:10">
      <c r="A94" s="221" t="s">
        <v>67</v>
      </c>
      <c r="B94" s="255"/>
      <c r="C94" s="256" t="s">
        <v>68</v>
      </c>
      <c r="D94" s="256" t="s">
        <v>68</v>
      </c>
      <c r="E94" s="246">
        <v>0</v>
      </c>
      <c r="F94" s="257"/>
      <c r="G94" s="249">
        <v>0.5</v>
      </c>
      <c r="H94" s="14">
        <f t="shared" si="3"/>
        <v>0</v>
      </c>
      <c r="I94" s="12"/>
      <c r="J94" s="211"/>
    </row>
    <row r="95" spans="1:10">
      <c r="A95" s="210"/>
      <c r="B95" s="255"/>
      <c r="C95" s="256" t="s">
        <v>69</v>
      </c>
      <c r="D95" s="256" t="s">
        <v>305</v>
      </c>
      <c r="E95" s="246">
        <v>0</v>
      </c>
      <c r="F95" s="247"/>
      <c r="G95" s="248">
        <v>60</v>
      </c>
      <c r="H95" s="14">
        <f t="shared" si="3"/>
        <v>0</v>
      </c>
      <c r="J95" s="211"/>
    </row>
    <row r="96" spans="1:10">
      <c r="A96" s="210"/>
      <c r="B96" s="255"/>
      <c r="C96" s="256" t="s">
        <v>71</v>
      </c>
      <c r="D96" s="256" t="s">
        <v>307</v>
      </c>
      <c r="E96" s="246">
        <v>0</v>
      </c>
      <c r="F96" s="247"/>
      <c r="G96" s="249">
        <v>0.35</v>
      </c>
      <c r="H96" s="14">
        <f t="shared" si="3"/>
        <v>0</v>
      </c>
      <c r="J96" s="211"/>
    </row>
    <row r="97" spans="1:10">
      <c r="A97" s="210"/>
      <c r="B97" s="255"/>
      <c r="C97" s="256" t="s">
        <v>71</v>
      </c>
      <c r="D97" s="256" t="s">
        <v>72</v>
      </c>
      <c r="E97" s="246">
        <v>0</v>
      </c>
      <c r="F97" s="247"/>
      <c r="G97" s="249">
        <v>2</v>
      </c>
      <c r="H97" s="14">
        <f t="shared" si="3"/>
        <v>0</v>
      </c>
      <c r="J97" s="211"/>
    </row>
    <row r="98" spans="1:10">
      <c r="A98" s="210"/>
      <c r="B98" s="255"/>
      <c r="C98" s="256" t="s">
        <v>71</v>
      </c>
      <c r="D98" s="256" t="s">
        <v>73</v>
      </c>
      <c r="E98" s="246">
        <v>0</v>
      </c>
      <c r="F98" s="247"/>
      <c r="G98" s="248"/>
      <c r="H98" s="14">
        <f t="shared" si="3"/>
        <v>0</v>
      </c>
      <c r="J98" s="211"/>
    </row>
    <row r="99" spans="1:10">
      <c r="A99" s="210"/>
      <c r="B99" s="255"/>
      <c r="C99" s="256" t="s">
        <v>74</v>
      </c>
      <c r="D99" s="256" t="s">
        <v>282</v>
      </c>
      <c r="E99" s="246">
        <f>E10</f>
        <v>12.7</v>
      </c>
      <c r="F99" s="247" t="s">
        <v>48</v>
      </c>
      <c r="G99" s="248">
        <v>10</v>
      </c>
      <c r="H99" s="14">
        <f t="shared" si="3"/>
        <v>127</v>
      </c>
      <c r="J99" s="211"/>
    </row>
    <row r="100" spans="1:10">
      <c r="A100" s="210"/>
      <c r="B100" s="255"/>
      <c r="C100" s="256" t="s">
        <v>75</v>
      </c>
      <c r="D100" s="256" t="s">
        <v>76</v>
      </c>
      <c r="E100" s="246">
        <f>E10</f>
        <v>12.7</v>
      </c>
      <c r="F100" s="247" t="s">
        <v>48</v>
      </c>
      <c r="G100" s="249">
        <v>2.1</v>
      </c>
      <c r="H100" s="14">
        <f t="shared" si="3"/>
        <v>26.669999999999998</v>
      </c>
      <c r="J100" s="211"/>
    </row>
    <row r="101" spans="1:10">
      <c r="A101" s="210"/>
      <c r="B101" s="255"/>
      <c r="C101" s="256" t="s">
        <v>74</v>
      </c>
      <c r="D101" s="256" t="s">
        <v>72</v>
      </c>
      <c r="E101" s="246">
        <f>E10</f>
        <v>12.7</v>
      </c>
      <c r="F101" s="247" t="s">
        <v>48</v>
      </c>
      <c r="G101" s="249">
        <v>2</v>
      </c>
      <c r="H101" s="14">
        <f t="shared" si="3"/>
        <v>25.4</v>
      </c>
      <c r="J101" s="211"/>
    </row>
    <row r="102" spans="1:10">
      <c r="A102" s="210"/>
      <c r="B102" s="255"/>
      <c r="C102" s="256" t="s">
        <v>77</v>
      </c>
      <c r="D102" s="256" t="s">
        <v>114</v>
      </c>
      <c r="E102" s="246">
        <f>E10</f>
        <v>12.7</v>
      </c>
      <c r="F102" s="247" t="s">
        <v>48</v>
      </c>
      <c r="G102" s="248">
        <v>36</v>
      </c>
      <c r="H102" s="14">
        <f t="shared" si="3"/>
        <v>457.2</v>
      </c>
      <c r="I102" s="4"/>
      <c r="J102" s="222"/>
    </row>
    <row r="103" spans="1:10">
      <c r="A103" s="224"/>
      <c r="B103" s="258"/>
      <c r="C103" s="259"/>
      <c r="D103" s="259"/>
      <c r="E103" s="272"/>
      <c r="F103" s="268"/>
      <c r="G103" s="265"/>
      <c r="H103" s="14"/>
      <c r="I103" s="17">
        <f>SUM(H93:H102)</f>
        <v>636.27</v>
      </c>
      <c r="J103" s="222"/>
    </row>
    <row r="104" spans="1:10">
      <c r="A104" s="223" t="s">
        <v>78</v>
      </c>
      <c r="B104" s="255"/>
      <c r="C104" s="256" t="s">
        <v>79</v>
      </c>
      <c r="D104" s="256" t="s">
        <v>80</v>
      </c>
      <c r="E104" s="246">
        <f>E10</f>
        <v>12.7</v>
      </c>
      <c r="F104" s="247" t="s">
        <v>48</v>
      </c>
      <c r="G104" s="249">
        <v>11</v>
      </c>
      <c r="H104" s="14">
        <f t="shared" si="3"/>
        <v>139.69999999999999</v>
      </c>
      <c r="J104" s="211"/>
    </row>
    <row r="105" spans="1:10">
      <c r="A105" s="210"/>
      <c r="B105" s="255"/>
      <c r="C105" s="256" t="s">
        <v>81</v>
      </c>
      <c r="D105" s="256" t="s">
        <v>82</v>
      </c>
      <c r="E105" s="246">
        <f>E10</f>
        <v>12.7</v>
      </c>
      <c r="F105" s="247" t="s">
        <v>48</v>
      </c>
      <c r="G105" s="276">
        <v>8.9999999999999993E-3</v>
      </c>
      <c r="H105" s="13">
        <f>E105*G105*G10</f>
        <v>60.578999999999994</v>
      </c>
      <c r="J105" s="211"/>
    </row>
    <row r="106" spans="1:10">
      <c r="A106" s="210"/>
      <c r="B106" s="255"/>
      <c r="C106" s="256" t="s">
        <v>81</v>
      </c>
      <c r="D106" s="256" t="s">
        <v>115</v>
      </c>
      <c r="E106" s="246">
        <f>E10</f>
        <v>12.7</v>
      </c>
      <c r="F106" s="247" t="s">
        <v>48</v>
      </c>
      <c r="G106" s="277">
        <v>3.8</v>
      </c>
      <c r="H106" s="14">
        <f>E106*G106</f>
        <v>48.26</v>
      </c>
      <c r="J106" s="211"/>
    </row>
    <row r="107" spans="1:10">
      <c r="A107" s="210"/>
      <c r="B107" s="255"/>
      <c r="C107" s="256" t="s">
        <v>81</v>
      </c>
      <c r="D107" s="256" t="s">
        <v>308</v>
      </c>
      <c r="E107" s="246">
        <f>E10</f>
        <v>12.7</v>
      </c>
      <c r="F107" s="273"/>
      <c r="G107" s="278">
        <v>5.0000000000000001E-4</v>
      </c>
      <c r="H107" s="13">
        <f>E107*G107*G10</f>
        <v>3.3654999999999999</v>
      </c>
      <c r="J107" s="211"/>
    </row>
    <row r="108" spans="1:10">
      <c r="A108" s="210"/>
      <c r="B108" s="255"/>
      <c r="C108" s="256" t="s">
        <v>300</v>
      </c>
      <c r="D108" s="256" t="s">
        <v>299</v>
      </c>
      <c r="E108" s="242"/>
      <c r="F108" s="235"/>
      <c r="G108" s="248"/>
      <c r="H108" s="14">
        <f t="shared" si="3"/>
        <v>0</v>
      </c>
      <c r="J108" s="211"/>
    </row>
    <row r="109" spans="1:10">
      <c r="A109" s="210"/>
      <c r="B109" s="255"/>
      <c r="C109" s="256" t="s">
        <v>300</v>
      </c>
      <c r="D109" s="256" t="s">
        <v>301</v>
      </c>
      <c r="E109" s="242"/>
      <c r="F109" s="235"/>
      <c r="G109" s="248"/>
      <c r="H109" s="14">
        <f t="shared" si="3"/>
        <v>0</v>
      </c>
      <c r="J109" s="211"/>
    </row>
    <row r="110" spans="1:10">
      <c r="A110" s="210"/>
      <c r="B110" s="255"/>
      <c r="C110" s="256" t="s">
        <v>119</v>
      </c>
      <c r="D110" s="256"/>
      <c r="E110" s="242"/>
      <c r="F110" s="235"/>
      <c r="G110" s="249"/>
      <c r="H110" s="14">
        <f t="shared" si="3"/>
        <v>0</v>
      </c>
      <c r="J110" s="211"/>
    </row>
    <row r="111" spans="1:10">
      <c r="A111" s="225"/>
      <c r="B111" s="255"/>
      <c r="C111" s="256" t="s">
        <v>132</v>
      </c>
      <c r="D111" s="256"/>
      <c r="E111" s="242"/>
      <c r="F111" s="274"/>
      <c r="G111" s="249"/>
      <c r="H111" s="14">
        <f t="shared" si="3"/>
        <v>0</v>
      </c>
      <c r="I111" s="7">
        <f>SUM(H104:H111)</f>
        <v>251.90449999999998</v>
      </c>
      <c r="J111" s="226">
        <f>SUM(I18:I111)</f>
        <v>6359.1945000000005</v>
      </c>
    </row>
    <row r="112" spans="1:10">
      <c r="A112" s="210"/>
      <c r="B112" s="275"/>
      <c r="C112" s="235"/>
      <c r="D112" s="235"/>
      <c r="E112" s="235"/>
      <c r="F112" s="235"/>
      <c r="G112" s="247"/>
      <c r="J112" s="218"/>
    </row>
    <row r="113" spans="1:10">
      <c r="A113" s="22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228">
        <f>J14-J111</f>
        <v>371.80549999999948</v>
      </c>
    </row>
    <row r="114" spans="1:10">
      <c r="A114" s="210"/>
      <c r="G114" s="4"/>
      <c r="I114" s="18"/>
      <c r="J114" s="211"/>
    </row>
    <row r="115" spans="1:10">
      <c r="A115" s="210"/>
      <c r="I115" s="18" t="s">
        <v>116</v>
      </c>
      <c r="J115" s="218">
        <f>J111/E10</f>
        <v>500.72397637795285</v>
      </c>
    </row>
    <row r="116" spans="1:10">
      <c r="A116" s="210"/>
      <c r="I116" s="18"/>
      <c r="J116" s="211"/>
    </row>
    <row r="117" spans="1:10">
      <c r="A117" s="210"/>
      <c r="I117" s="18" t="s">
        <v>84</v>
      </c>
      <c r="J117" s="229">
        <f>J111/J14</f>
        <v>0.94476221958104301</v>
      </c>
    </row>
    <row r="118" spans="1:10">
      <c r="A118" s="230" t="s">
        <v>411</v>
      </c>
      <c r="B118" s="1"/>
      <c r="C118" s="1"/>
      <c r="D118" s="1"/>
      <c r="E118" s="1"/>
      <c r="F118" s="1"/>
      <c r="G118" s="1"/>
      <c r="H118" s="1"/>
      <c r="I118" s="1"/>
      <c r="J118" s="231"/>
    </row>
    <row r="120" spans="1:10">
      <c r="G120" s="4"/>
      <c r="I120" s="18"/>
    </row>
    <row r="121" spans="1:10">
      <c r="I121" s="18"/>
      <c r="J121" s="5"/>
    </row>
    <row r="122" spans="1:10">
      <c r="I122" s="18"/>
    </row>
    <row r="123" spans="1:10">
      <c r="I123" s="18"/>
      <c r="J123" s="232"/>
    </row>
    <row r="124" spans="1:10">
      <c r="A124" s="171"/>
    </row>
  </sheetData>
  <sheetProtection sheet="1" objects="1" scenarios="1" insertRows="0" deleteRows="0"/>
  <conditionalFormatting sqref="G107">
    <cfRule type="cellIs" dxfId="46" priority="1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268C-8619-412C-AD68-44B4066623C4}">
  <dimension ref="A1:K118"/>
  <sheetViews>
    <sheetView zoomScaleNormal="100" zoomScaleSheetLayoutView="110" workbookViewId="0">
      <selection activeCell="G21" sqref="G21:G28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4.42578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94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46126</v>
      </c>
      <c r="F6" s="18" t="s">
        <v>3</v>
      </c>
      <c r="J6" s="161"/>
    </row>
    <row r="7" spans="1:10">
      <c r="A7" s="101"/>
      <c r="F7" s="18" t="s">
        <v>120</v>
      </c>
      <c r="G7">
        <v>100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67" t="s">
        <v>11</v>
      </c>
    </row>
    <row r="10" spans="1:10">
      <c r="A10" s="168" t="s">
        <v>12</v>
      </c>
      <c r="E10" s="70">
        <v>12.7</v>
      </c>
      <c r="F10" s="25" t="s">
        <v>13</v>
      </c>
      <c r="G10" s="4">
        <v>530</v>
      </c>
      <c r="H10" s="4">
        <v>6731</v>
      </c>
      <c r="I10" s="4"/>
      <c r="J10" s="161"/>
    </row>
    <row r="11" spans="1:10">
      <c r="A11" s="168" t="s">
        <v>14</v>
      </c>
      <c r="C11" t="s">
        <v>209</v>
      </c>
      <c r="E11" s="35"/>
      <c r="F11" s="25" t="s">
        <v>288</v>
      </c>
      <c r="G11" s="4">
        <v>100</v>
      </c>
      <c r="H11" s="4">
        <v>0</v>
      </c>
      <c r="I11" s="4"/>
      <c r="J11" s="161"/>
    </row>
    <row r="12" spans="1:10">
      <c r="A12" s="168" t="s">
        <v>16</v>
      </c>
      <c r="E12" s="35"/>
      <c r="F12" s="25" t="s">
        <v>17</v>
      </c>
      <c r="G12" s="5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5"/>
      <c r="H13" s="4"/>
      <c r="I13" s="4"/>
      <c r="J13" s="161"/>
    </row>
    <row r="14" spans="1:10">
      <c r="A14" s="101"/>
      <c r="E14" s="35"/>
      <c r="F14" s="25"/>
      <c r="G14" s="5"/>
      <c r="H14" s="4"/>
      <c r="I14" s="4">
        <v>6731</v>
      </c>
      <c r="J14" s="169">
        <v>6731</v>
      </c>
    </row>
    <row r="15" spans="1:10">
      <c r="A15" s="101"/>
      <c r="E15" s="25"/>
      <c r="F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9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6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9" t="s">
        <v>277</v>
      </c>
      <c r="E18" s="69">
        <v>100</v>
      </c>
      <c r="F18" s="68" t="s">
        <v>25</v>
      </c>
      <c r="G18" s="13">
        <v>2.0333333333333332</v>
      </c>
      <c r="H18" s="14">
        <v>203.33333333333331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8">
        <v>100</v>
      </c>
      <c r="F19" s="71" t="s">
        <v>25</v>
      </c>
      <c r="G19" s="123">
        <v>7.0000000000000007E-2</v>
      </c>
      <c r="H19" s="123">
        <v>7.0000000000000009</v>
      </c>
      <c r="I19" s="17">
        <v>210.33333333333331</v>
      </c>
      <c r="J19" s="175"/>
    </row>
    <row r="20" spans="1:10">
      <c r="A20" s="101"/>
      <c r="B20" s="124"/>
      <c r="D20" s="109"/>
      <c r="E20" s="35"/>
      <c r="F20" s="25"/>
      <c r="G20" s="5"/>
      <c r="H20" s="5"/>
      <c r="I20" s="4"/>
      <c r="J20" s="175"/>
    </row>
    <row r="21" spans="1:10">
      <c r="A21" s="173" t="s">
        <v>28</v>
      </c>
      <c r="B21" s="11"/>
      <c r="C21" s="12" t="s">
        <v>29</v>
      </c>
      <c r="D21" s="12" t="s">
        <v>30</v>
      </c>
      <c r="E21" s="23">
        <v>4</v>
      </c>
      <c r="F21" s="68" t="s">
        <v>31</v>
      </c>
      <c r="G21" s="13">
        <v>6.8654999999999999</v>
      </c>
      <c r="H21" s="14">
        <v>27.462</v>
      </c>
      <c r="I21" s="12"/>
      <c r="J21" s="161"/>
    </row>
    <row r="22" spans="1:10">
      <c r="A22" s="101"/>
      <c r="B22" s="124"/>
      <c r="C22" t="s">
        <v>29</v>
      </c>
      <c r="D22" t="s">
        <v>32</v>
      </c>
      <c r="E22" s="25">
        <v>0.1</v>
      </c>
      <c r="F22" s="25" t="s">
        <v>31</v>
      </c>
      <c r="G22" s="5">
        <v>37.603500000000004</v>
      </c>
      <c r="H22" s="5">
        <v>3.7603500000000007</v>
      </c>
      <c r="J22" s="161"/>
    </row>
    <row r="23" spans="1:10">
      <c r="A23" s="101"/>
      <c r="B23" s="124"/>
      <c r="C23" t="s">
        <v>33</v>
      </c>
      <c r="D23" t="s">
        <v>124</v>
      </c>
      <c r="E23" s="25">
        <v>1</v>
      </c>
      <c r="F23" s="25" t="s">
        <v>34</v>
      </c>
      <c r="G23" s="5">
        <v>35</v>
      </c>
      <c r="H23" s="4">
        <v>35</v>
      </c>
      <c r="J23" s="161"/>
    </row>
    <row r="24" spans="1:10">
      <c r="A24" s="101"/>
      <c r="B24" s="124"/>
      <c r="C24" t="s">
        <v>35</v>
      </c>
      <c r="D24" t="s">
        <v>121</v>
      </c>
      <c r="E24" s="25">
        <v>1</v>
      </c>
      <c r="F24" s="25" t="s">
        <v>34</v>
      </c>
      <c r="G24" s="5">
        <v>211</v>
      </c>
      <c r="H24" s="4">
        <v>211</v>
      </c>
      <c r="J24" s="161"/>
    </row>
    <row r="25" spans="1:10">
      <c r="A25" s="101"/>
      <c r="B25" s="124"/>
      <c r="C25" t="s">
        <v>35</v>
      </c>
      <c r="D25" t="s">
        <v>230</v>
      </c>
      <c r="E25" s="25">
        <v>1</v>
      </c>
      <c r="F25" s="25" t="s">
        <v>34</v>
      </c>
      <c r="G25" s="5">
        <v>140</v>
      </c>
      <c r="H25" s="4">
        <v>140</v>
      </c>
      <c r="J25" s="161"/>
    </row>
    <row r="26" spans="1:10">
      <c r="A26" s="101"/>
      <c r="B26" s="124"/>
      <c r="C26" t="s">
        <v>35</v>
      </c>
      <c r="D26" t="s">
        <v>306</v>
      </c>
      <c r="E26" s="25">
        <v>1</v>
      </c>
      <c r="F26" s="25" t="s">
        <v>34</v>
      </c>
      <c r="G26" s="5">
        <v>138</v>
      </c>
      <c r="H26" s="4">
        <v>138</v>
      </c>
      <c r="J26" s="161"/>
    </row>
    <row r="27" spans="1:10">
      <c r="A27" s="101"/>
      <c r="B27" s="124"/>
      <c r="C27" t="s">
        <v>35</v>
      </c>
      <c r="D27" t="s">
        <v>283</v>
      </c>
      <c r="E27" s="25">
        <v>1</v>
      </c>
      <c r="F27" s="25" t="s">
        <v>34</v>
      </c>
      <c r="G27" s="5">
        <v>55</v>
      </c>
      <c r="H27" s="4">
        <v>55</v>
      </c>
      <c r="J27" s="161"/>
    </row>
    <row r="28" spans="1:10">
      <c r="A28" s="101"/>
      <c r="B28" s="124" t="s">
        <v>96</v>
      </c>
      <c r="C28" t="s">
        <v>37</v>
      </c>
      <c r="D28" s="125" t="s">
        <v>122</v>
      </c>
      <c r="E28" s="25">
        <v>1</v>
      </c>
      <c r="F28" s="25" t="s">
        <v>34</v>
      </c>
      <c r="G28" s="5">
        <v>180</v>
      </c>
      <c r="H28" s="4">
        <v>180</v>
      </c>
      <c r="J28" s="161"/>
    </row>
    <row r="29" spans="1:10">
      <c r="A29" s="174"/>
      <c r="B29" s="16"/>
      <c r="C29" s="15"/>
      <c r="D29" s="15"/>
      <c r="E29" s="71"/>
      <c r="F29" s="71"/>
      <c r="G29" s="123" t="s">
        <v>314</v>
      </c>
      <c r="H29" s="17"/>
      <c r="I29" s="17">
        <v>790.22235000000001</v>
      </c>
      <c r="J29" s="175"/>
    </row>
    <row r="30" spans="1:10">
      <c r="A30" s="173" t="s">
        <v>29</v>
      </c>
      <c r="B30" s="11" t="s">
        <v>97</v>
      </c>
      <c r="C30" s="12" t="s">
        <v>29</v>
      </c>
      <c r="D30" s="12" t="s">
        <v>98</v>
      </c>
      <c r="E30" s="23">
        <v>0.5</v>
      </c>
      <c r="F30" s="68" t="s">
        <v>31</v>
      </c>
      <c r="G30" s="13">
        <v>161.91734999999997</v>
      </c>
      <c r="H30" s="14">
        <v>80.958674999999985</v>
      </c>
      <c r="I30" s="12"/>
      <c r="J30" s="161"/>
    </row>
    <row r="31" spans="1:10">
      <c r="A31" s="101"/>
      <c r="B31" s="124"/>
      <c r="E31" s="35"/>
      <c r="F31" s="25"/>
      <c r="G31" s="5" t="s">
        <v>314</v>
      </c>
      <c r="H31" s="4"/>
      <c r="J31" s="161"/>
    </row>
    <row r="32" spans="1:10">
      <c r="A32" s="101"/>
      <c r="B32" s="124" t="s">
        <v>99</v>
      </c>
      <c r="C32" t="s">
        <v>29</v>
      </c>
      <c r="D32" t="s">
        <v>287</v>
      </c>
      <c r="E32" s="70">
        <v>0.1</v>
      </c>
      <c r="F32" s="25" t="s">
        <v>25</v>
      </c>
      <c r="G32" s="5">
        <v>804.55725000000018</v>
      </c>
      <c r="H32" s="4">
        <v>80.455725000000029</v>
      </c>
      <c r="J32" s="161"/>
    </row>
    <row r="33" spans="1:10">
      <c r="A33" s="101"/>
      <c r="B33" s="124" t="s">
        <v>99</v>
      </c>
      <c r="C33" t="s">
        <v>38</v>
      </c>
      <c r="D33" t="s">
        <v>63</v>
      </c>
      <c r="E33" s="126">
        <v>0.625</v>
      </c>
      <c r="F33" s="25" t="s">
        <v>31</v>
      </c>
      <c r="G33" s="5">
        <v>24.369399999999999</v>
      </c>
      <c r="H33" s="4">
        <v>15.230874999999999</v>
      </c>
      <c r="J33" s="161"/>
    </row>
    <row r="34" spans="1:10">
      <c r="A34" s="101"/>
      <c r="B34" s="124"/>
      <c r="E34" s="70"/>
      <c r="F34" s="25"/>
      <c r="G34" s="5" t="s">
        <v>314</v>
      </c>
      <c r="H34" s="4"/>
      <c r="J34" s="161"/>
    </row>
    <row r="35" spans="1:10">
      <c r="A35" s="101"/>
      <c r="B35" s="124" t="s">
        <v>100</v>
      </c>
      <c r="C35" t="s">
        <v>29</v>
      </c>
      <c r="D35" t="s">
        <v>101</v>
      </c>
      <c r="E35" s="127">
        <v>1.75</v>
      </c>
      <c r="F35" s="25" t="s">
        <v>31</v>
      </c>
      <c r="G35" s="5">
        <v>79.332000000000008</v>
      </c>
      <c r="H35" s="4">
        <v>138.83100000000002</v>
      </c>
      <c r="J35" s="161"/>
    </row>
    <row r="36" spans="1:10">
      <c r="A36" s="101"/>
      <c r="B36" s="124"/>
      <c r="E36" s="127"/>
      <c r="F36" s="25"/>
      <c r="G36" s="5" t="s">
        <v>314</v>
      </c>
      <c r="H36" s="4"/>
      <c r="J36" s="161"/>
    </row>
    <row r="37" spans="1:10">
      <c r="A37" s="101"/>
      <c r="B37" s="124" t="s">
        <v>102</v>
      </c>
      <c r="C37" t="s">
        <v>29</v>
      </c>
      <c r="D37" t="s">
        <v>204</v>
      </c>
      <c r="E37" s="127">
        <v>0.6</v>
      </c>
      <c r="F37" s="25" t="s">
        <v>31</v>
      </c>
      <c r="G37" s="5">
        <v>190.5855</v>
      </c>
      <c r="H37" s="4">
        <v>114.35129999999999</v>
      </c>
      <c r="J37" s="161"/>
    </row>
    <row r="38" spans="1:10">
      <c r="A38" s="101"/>
      <c r="B38" s="124"/>
      <c r="E38" s="25"/>
      <c r="F38" s="25"/>
      <c r="G38" s="5" t="s">
        <v>314</v>
      </c>
      <c r="H38" s="4"/>
      <c r="J38" s="161"/>
    </row>
    <row r="39" spans="1:10">
      <c r="A39" s="101"/>
      <c r="B39" s="124"/>
      <c r="C39" t="s">
        <v>33</v>
      </c>
      <c r="D39" t="s">
        <v>124</v>
      </c>
      <c r="E39" s="25">
        <v>2</v>
      </c>
      <c r="F39" s="25" t="s">
        <v>34</v>
      </c>
      <c r="G39" s="5">
        <v>35</v>
      </c>
      <c r="H39" s="4">
        <v>70</v>
      </c>
      <c r="J39" s="175"/>
    </row>
    <row r="40" spans="1:10">
      <c r="A40" s="174"/>
      <c r="B40" s="16"/>
      <c r="C40" s="15"/>
      <c r="D40" s="15"/>
      <c r="E40" s="71"/>
      <c r="F40" s="71"/>
      <c r="G40" s="123" t="s">
        <v>314</v>
      </c>
      <c r="H40" s="17"/>
      <c r="I40" s="17">
        <v>499.82757499999997</v>
      </c>
      <c r="J40" s="175"/>
    </row>
    <row r="41" spans="1:10">
      <c r="A41" s="173" t="s">
        <v>39</v>
      </c>
      <c r="B41" s="11" t="s">
        <v>334</v>
      </c>
      <c r="C41" s="12" t="s">
        <v>75</v>
      </c>
      <c r="D41" s="12" t="s">
        <v>335</v>
      </c>
      <c r="E41" s="69"/>
      <c r="F41" s="68"/>
      <c r="G41" s="13"/>
      <c r="H41" s="14"/>
      <c r="I41" s="12"/>
      <c r="J41" s="161"/>
    </row>
    <row r="42" spans="1:10">
      <c r="A42" s="101"/>
      <c r="B42" s="124" t="s">
        <v>103</v>
      </c>
      <c r="C42" t="s">
        <v>40</v>
      </c>
      <c r="D42" t="s">
        <v>41</v>
      </c>
      <c r="E42" s="35">
        <v>100</v>
      </c>
      <c r="F42" s="25" t="s">
        <v>263</v>
      </c>
      <c r="G42" s="5">
        <v>0.44236800000000004</v>
      </c>
      <c r="H42" s="4">
        <v>44.236800000000002</v>
      </c>
      <c r="J42" s="161"/>
    </row>
    <row r="43" spans="1:10">
      <c r="A43" s="101"/>
      <c r="B43" s="124" t="s">
        <v>99</v>
      </c>
      <c r="C43" t="s">
        <v>40</v>
      </c>
      <c r="D43" t="s">
        <v>41</v>
      </c>
      <c r="E43" s="35">
        <v>100</v>
      </c>
      <c r="F43" s="25" t="s">
        <v>263</v>
      </c>
      <c r="G43" s="5">
        <v>0.44236800000000004</v>
      </c>
      <c r="H43" s="4">
        <v>44.236800000000002</v>
      </c>
      <c r="J43" s="161"/>
    </row>
    <row r="44" spans="1:10">
      <c r="A44" s="101"/>
      <c r="B44" s="124"/>
      <c r="C44" t="s">
        <v>162</v>
      </c>
      <c r="E44" s="25"/>
      <c r="F44" s="25"/>
      <c r="G44" s="5" t="s">
        <v>314</v>
      </c>
      <c r="H44" s="4"/>
      <c r="J44" s="161"/>
    </row>
    <row r="45" spans="1:10">
      <c r="A45" s="101"/>
      <c r="C45" t="s">
        <v>75</v>
      </c>
      <c r="D45" t="s">
        <v>333</v>
      </c>
      <c r="E45" s="25"/>
      <c r="F45" s="25"/>
      <c r="G45" s="5" t="s">
        <v>314</v>
      </c>
      <c r="H45" s="4"/>
      <c r="I45" s="4"/>
      <c r="J45" s="175"/>
    </row>
    <row r="46" spans="1:10">
      <c r="A46" s="174"/>
      <c r="B46" s="16"/>
      <c r="C46" s="15" t="s">
        <v>42</v>
      </c>
      <c r="D46" s="15" t="s">
        <v>124</v>
      </c>
      <c r="E46" s="71">
        <v>1</v>
      </c>
      <c r="F46" s="71" t="s">
        <v>34</v>
      </c>
      <c r="G46" s="123">
        <v>35</v>
      </c>
      <c r="H46" s="17">
        <v>35</v>
      </c>
      <c r="I46" s="17">
        <v>123.4736</v>
      </c>
      <c r="J46" s="175"/>
    </row>
    <row r="47" spans="1:10">
      <c r="A47" s="173" t="s">
        <v>43</v>
      </c>
      <c r="B47" s="11"/>
      <c r="C47" s="12" t="s">
        <v>44</v>
      </c>
      <c r="D47" s="12" t="s">
        <v>280</v>
      </c>
      <c r="E47" s="68">
        <v>1</v>
      </c>
      <c r="F47" s="68" t="s">
        <v>34</v>
      </c>
      <c r="G47" s="13">
        <v>61</v>
      </c>
      <c r="H47" s="13">
        <v>6.1</v>
      </c>
      <c r="I47" s="12"/>
      <c r="J47" s="161"/>
    </row>
    <row r="48" spans="1:10">
      <c r="A48" s="101"/>
      <c r="B48" s="124"/>
      <c r="C48" t="s">
        <v>44</v>
      </c>
      <c r="D48" s="125" t="s">
        <v>278</v>
      </c>
      <c r="E48" s="25">
        <v>1</v>
      </c>
      <c r="F48" s="25" t="s">
        <v>34</v>
      </c>
      <c r="G48" s="5">
        <v>48</v>
      </c>
      <c r="H48" s="5">
        <v>4.8</v>
      </c>
      <c r="J48" s="161"/>
    </row>
    <row r="49" spans="1:11">
      <c r="A49" s="101"/>
      <c r="B49" s="124"/>
      <c r="C49" t="s">
        <v>44</v>
      </c>
      <c r="D49" s="125" t="s">
        <v>279</v>
      </c>
      <c r="E49" s="25">
        <v>1</v>
      </c>
      <c r="F49" s="25" t="s">
        <v>34</v>
      </c>
      <c r="G49" s="5">
        <v>47</v>
      </c>
      <c r="H49" s="5">
        <v>4.7</v>
      </c>
      <c r="J49" s="161"/>
    </row>
    <row r="50" spans="1:11">
      <c r="A50" s="101"/>
      <c r="B50" s="124"/>
      <c r="C50" t="s">
        <v>200</v>
      </c>
      <c r="D50" s="125" t="s">
        <v>267</v>
      </c>
      <c r="E50" s="25">
        <v>1</v>
      </c>
      <c r="F50" s="25" t="s">
        <v>34</v>
      </c>
      <c r="G50" s="5">
        <v>96</v>
      </c>
      <c r="H50" s="5">
        <v>9.6</v>
      </c>
      <c r="J50" s="161"/>
    </row>
    <row r="51" spans="1:11">
      <c r="A51" s="101"/>
      <c r="B51" s="128" t="s">
        <v>123</v>
      </c>
      <c r="C51" t="s">
        <v>43</v>
      </c>
      <c r="D51" s="125" t="s">
        <v>45</v>
      </c>
      <c r="E51" s="25">
        <v>0.8</v>
      </c>
      <c r="F51" s="25" t="s">
        <v>25</v>
      </c>
      <c r="G51" s="5">
        <v>86.25</v>
      </c>
      <c r="H51" s="4">
        <v>69</v>
      </c>
      <c r="J51" s="161"/>
    </row>
    <row r="52" spans="1:11">
      <c r="A52" s="101"/>
      <c r="B52" s="124" t="s">
        <v>104</v>
      </c>
      <c r="C52" t="s">
        <v>43</v>
      </c>
      <c r="D52" s="108" t="s">
        <v>313</v>
      </c>
      <c r="E52" s="35">
        <v>400</v>
      </c>
      <c r="F52" s="25" t="s">
        <v>25</v>
      </c>
      <c r="G52" s="5">
        <v>0.61</v>
      </c>
      <c r="H52" s="4">
        <v>244</v>
      </c>
      <c r="J52" s="161"/>
    </row>
    <row r="53" spans="1:11">
      <c r="A53" s="101"/>
      <c r="B53" s="124" t="s">
        <v>104</v>
      </c>
      <c r="C53" t="s">
        <v>43</v>
      </c>
      <c r="D53" s="125" t="s">
        <v>105</v>
      </c>
      <c r="E53" s="35">
        <v>50</v>
      </c>
      <c r="F53" s="25" t="s">
        <v>25</v>
      </c>
      <c r="G53" s="5">
        <v>0.8</v>
      </c>
      <c r="H53" s="4">
        <v>40</v>
      </c>
      <c r="J53" s="161"/>
    </row>
    <row r="54" spans="1:11">
      <c r="A54" s="101"/>
      <c r="B54" s="124" t="s">
        <v>106</v>
      </c>
      <c r="C54" t="s">
        <v>43</v>
      </c>
      <c r="D54" s="125" t="s">
        <v>86</v>
      </c>
      <c r="E54" s="35">
        <v>150</v>
      </c>
      <c r="F54" s="25" t="s">
        <v>25</v>
      </c>
      <c r="G54" s="5">
        <v>0.89467200000000002</v>
      </c>
      <c r="H54" s="4">
        <v>134.20080000000002</v>
      </c>
      <c r="J54" s="161"/>
      <c r="K54" s="28"/>
    </row>
    <row r="55" spans="1:11">
      <c r="A55" s="101"/>
      <c r="B55" s="124" t="s">
        <v>100</v>
      </c>
      <c r="C55" t="s">
        <v>43</v>
      </c>
      <c r="D55" s="125" t="s">
        <v>87</v>
      </c>
      <c r="E55" s="35">
        <v>140</v>
      </c>
      <c r="F55" s="25" t="s">
        <v>25</v>
      </c>
      <c r="G55" s="5">
        <v>1.6539999999999999</v>
      </c>
      <c r="H55" s="4">
        <v>231.56</v>
      </c>
      <c r="J55" s="161"/>
      <c r="K55" s="28"/>
    </row>
    <row r="56" spans="1:11">
      <c r="A56" s="101"/>
      <c r="B56" s="124" t="s">
        <v>102</v>
      </c>
      <c r="C56" t="s">
        <v>43</v>
      </c>
      <c r="D56" s="125" t="s">
        <v>87</v>
      </c>
      <c r="E56" s="35">
        <v>150</v>
      </c>
      <c r="F56" s="25" t="s">
        <v>25</v>
      </c>
      <c r="G56" s="5">
        <v>1.6539999999999999</v>
      </c>
      <c r="H56" s="4">
        <v>248.1</v>
      </c>
      <c r="J56" s="161"/>
    </row>
    <row r="57" spans="1:11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1">
      <c r="A58" s="101"/>
      <c r="B58" s="124"/>
      <c r="C58" t="s">
        <v>46</v>
      </c>
      <c r="D58" t="s">
        <v>290</v>
      </c>
      <c r="E58" s="25">
        <v>1</v>
      </c>
      <c r="F58" s="25" t="s">
        <v>34</v>
      </c>
      <c r="G58" s="5">
        <v>15</v>
      </c>
      <c r="H58" s="4">
        <v>15</v>
      </c>
      <c r="J58" s="161"/>
    </row>
    <row r="59" spans="1:11">
      <c r="A59" s="101"/>
      <c r="B59" s="124"/>
      <c r="C59" t="s">
        <v>46</v>
      </c>
      <c r="D59" t="s">
        <v>291</v>
      </c>
      <c r="E59" s="25">
        <v>0.45</v>
      </c>
      <c r="F59" s="25" t="s">
        <v>48</v>
      </c>
      <c r="G59" s="5">
        <v>34</v>
      </c>
      <c r="H59" s="4">
        <v>15.3</v>
      </c>
      <c r="J59" s="161"/>
    </row>
    <row r="60" spans="1:11">
      <c r="A60" s="101"/>
      <c r="B60" s="124"/>
      <c r="C60" t="s">
        <v>46</v>
      </c>
      <c r="D60" t="s">
        <v>47</v>
      </c>
      <c r="E60" s="25">
        <v>3</v>
      </c>
      <c r="F60" s="25" t="s">
        <v>34</v>
      </c>
      <c r="G60" s="5">
        <v>13.5</v>
      </c>
      <c r="H60" s="4">
        <v>40.5</v>
      </c>
      <c r="J60" s="161"/>
    </row>
    <row r="61" spans="1:11">
      <c r="A61" s="101"/>
      <c r="B61" s="124"/>
      <c r="C61" t="s">
        <v>43</v>
      </c>
      <c r="D61" t="s">
        <v>26</v>
      </c>
      <c r="E61" s="127">
        <v>0.44</v>
      </c>
      <c r="F61" s="25" t="s">
        <v>48</v>
      </c>
      <c r="G61" s="5">
        <v>34</v>
      </c>
      <c r="H61" s="4">
        <v>14.96</v>
      </c>
      <c r="I61" s="4"/>
      <c r="J61" s="175"/>
    </row>
    <row r="62" spans="1:11">
      <c r="A62" s="174"/>
      <c r="B62" s="16"/>
      <c r="C62" s="15"/>
      <c r="D62" s="15"/>
      <c r="E62" s="73"/>
      <c r="F62" s="71"/>
      <c r="G62" s="123" t="s">
        <v>314</v>
      </c>
      <c r="H62" s="17"/>
      <c r="I62" s="17">
        <v>1077.8208</v>
      </c>
      <c r="J62" s="175"/>
    </row>
    <row r="63" spans="1:11">
      <c r="A63" s="173" t="s">
        <v>49</v>
      </c>
      <c r="B63" s="11"/>
      <c r="C63" s="12" t="s">
        <v>50</v>
      </c>
      <c r="D63" s="12" t="s">
        <v>88</v>
      </c>
      <c r="E63" s="69"/>
      <c r="F63" s="68" t="s">
        <v>34</v>
      </c>
      <c r="G63" s="13" t="s">
        <v>314</v>
      </c>
      <c r="H63" s="14"/>
      <c r="I63" s="12"/>
      <c r="J63" s="161"/>
    </row>
    <row r="64" spans="1:11">
      <c r="A64" s="101"/>
      <c r="B64" s="124" t="s">
        <v>106</v>
      </c>
      <c r="C64" t="s">
        <v>49</v>
      </c>
      <c r="D64" t="s">
        <v>90</v>
      </c>
      <c r="E64" s="127">
        <v>0.4</v>
      </c>
      <c r="F64" s="25" t="s">
        <v>31</v>
      </c>
      <c r="G64" s="5">
        <v>83.627500000000012</v>
      </c>
      <c r="H64" s="4">
        <v>33.451000000000008</v>
      </c>
      <c r="J64" s="161"/>
    </row>
    <row r="65" spans="1:10">
      <c r="A65" s="101"/>
      <c r="B65" s="124" t="s">
        <v>106</v>
      </c>
      <c r="C65" t="s">
        <v>49</v>
      </c>
      <c r="D65" t="s">
        <v>107</v>
      </c>
      <c r="E65" s="127">
        <v>1</v>
      </c>
      <c r="F65" s="25" t="s">
        <v>31</v>
      </c>
      <c r="G65" s="5">
        <v>84.887000000000015</v>
      </c>
      <c r="H65" s="4">
        <v>84.887000000000015</v>
      </c>
      <c r="J65" s="161"/>
    </row>
    <row r="66" spans="1:10">
      <c r="A66" s="101"/>
      <c r="B66" s="124" t="s">
        <v>100</v>
      </c>
      <c r="C66" t="s">
        <v>49</v>
      </c>
      <c r="D66" t="s">
        <v>108</v>
      </c>
      <c r="E66" s="127">
        <v>1</v>
      </c>
      <c r="F66" s="25" t="s">
        <v>31</v>
      </c>
      <c r="G66" s="5">
        <v>129.29400000000001</v>
      </c>
      <c r="H66" s="4">
        <v>129.29400000000001</v>
      </c>
      <c r="J66" s="161"/>
    </row>
    <row r="67" spans="1:10">
      <c r="A67" s="101"/>
      <c r="B67" s="124" t="s">
        <v>100</v>
      </c>
      <c r="C67" t="s">
        <v>49</v>
      </c>
      <c r="D67" t="s">
        <v>109</v>
      </c>
      <c r="E67" s="127">
        <v>1.5</v>
      </c>
      <c r="F67" s="25" t="s">
        <v>31</v>
      </c>
      <c r="G67" s="5">
        <v>29.529500000000006</v>
      </c>
      <c r="H67" s="4">
        <v>44.294250000000005</v>
      </c>
      <c r="J67" s="161"/>
    </row>
    <row r="68" spans="1:10">
      <c r="A68" s="101"/>
      <c r="B68" s="124" t="s">
        <v>102</v>
      </c>
      <c r="C68" t="s">
        <v>49</v>
      </c>
      <c r="D68" s="25" t="s">
        <v>243</v>
      </c>
      <c r="E68" s="127">
        <v>1.5</v>
      </c>
      <c r="F68" s="25" t="s">
        <v>31</v>
      </c>
      <c r="G68" s="5">
        <v>106.6395</v>
      </c>
      <c r="H68" s="4">
        <v>159.95925</v>
      </c>
      <c r="J68" s="161"/>
    </row>
    <row r="69" spans="1:10">
      <c r="A69" s="101"/>
      <c r="B69" s="124" t="s">
        <v>110</v>
      </c>
      <c r="C69" t="s">
        <v>49</v>
      </c>
      <c r="D69" t="s">
        <v>91</v>
      </c>
      <c r="E69" s="127">
        <v>0.75</v>
      </c>
      <c r="F69" s="25" t="s">
        <v>31</v>
      </c>
      <c r="G69" s="5">
        <v>41.106999999999999</v>
      </c>
      <c r="H69" s="4">
        <v>30.830249999999999</v>
      </c>
      <c r="J69" s="161"/>
    </row>
    <row r="70" spans="1:10">
      <c r="A70" s="101"/>
      <c r="B70" s="124" t="s">
        <v>110</v>
      </c>
      <c r="C70" t="s">
        <v>49</v>
      </c>
      <c r="D70" t="s">
        <v>111</v>
      </c>
      <c r="E70" s="127">
        <v>1</v>
      </c>
      <c r="F70" s="25" t="s">
        <v>31</v>
      </c>
      <c r="G70" s="5">
        <v>58.238400000000006</v>
      </c>
      <c r="H70" s="4">
        <v>58.238400000000006</v>
      </c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3</v>
      </c>
      <c r="F72" s="25" t="s">
        <v>34</v>
      </c>
      <c r="G72" s="5">
        <v>35</v>
      </c>
      <c r="H72" s="4">
        <v>105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645.95415000000003</v>
      </c>
      <c r="J73" s="175"/>
    </row>
    <row r="74" spans="1:10">
      <c r="A74" s="173" t="s">
        <v>52</v>
      </c>
      <c r="B74" s="11" t="s">
        <v>106</v>
      </c>
      <c r="C74" s="12" t="s">
        <v>52</v>
      </c>
      <c r="D74" s="12" t="s">
        <v>112</v>
      </c>
      <c r="E74" s="23">
        <v>2</v>
      </c>
      <c r="F74" s="68" t="s">
        <v>31</v>
      </c>
      <c r="G74" s="13">
        <v>9.9357500000000023</v>
      </c>
      <c r="H74" s="14">
        <v>19.871500000000005</v>
      </c>
      <c r="I74" s="12"/>
      <c r="J74" s="161"/>
    </row>
    <row r="75" spans="1:10">
      <c r="A75" s="101"/>
      <c r="B75" s="124" t="s">
        <v>106</v>
      </c>
      <c r="C75" t="s">
        <v>52</v>
      </c>
      <c r="D75" t="s">
        <v>172</v>
      </c>
      <c r="E75" s="25">
        <v>0.2</v>
      </c>
      <c r="F75" s="25" t="s">
        <v>31</v>
      </c>
      <c r="G75" s="5">
        <v>96.112087500000001</v>
      </c>
      <c r="H75" s="4">
        <v>19.222417500000002</v>
      </c>
      <c r="J75" s="161"/>
    </row>
    <row r="76" spans="1:10">
      <c r="A76" s="101"/>
      <c r="B76" s="124"/>
      <c r="E76" s="25"/>
      <c r="F76" s="25"/>
      <c r="G76" s="5" t="s">
        <v>314</v>
      </c>
      <c r="H76" s="4"/>
      <c r="J76" s="161"/>
    </row>
    <row r="77" spans="1:10">
      <c r="A77" s="101"/>
      <c r="B77" s="124"/>
      <c r="C77" t="s">
        <v>53</v>
      </c>
      <c r="D77" t="s">
        <v>124</v>
      </c>
      <c r="E77" s="25">
        <v>1</v>
      </c>
      <c r="F77" s="25" t="s">
        <v>34</v>
      </c>
      <c r="G77" s="5">
        <v>35</v>
      </c>
      <c r="H77" s="4">
        <v>35</v>
      </c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74.093917500000003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220</v>
      </c>
      <c r="F79" s="68" t="s">
        <v>55</v>
      </c>
      <c r="G79" s="13">
        <v>4.38</v>
      </c>
      <c r="H79" s="14">
        <v>963.6</v>
      </c>
      <c r="I79" s="12"/>
      <c r="J79" s="161"/>
    </row>
    <row r="80" spans="1:10">
      <c r="A80" s="101"/>
      <c r="B80" s="124"/>
      <c r="C80" t="s">
        <v>54</v>
      </c>
      <c r="D80" s="108" t="s">
        <v>362</v>
      </c>
      <c r="E80" s="25">
        <v>1</v>
      </c>
      <c r="F80" s="25" t="s">
        <v>57</v>
      </c>
      <c r="G80" s="5">
        <v>1000</v>
      </c>
      <c r="H80" s="4">
        <v>100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1063.5999999999999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4"/>
      <c r="J84" s="175"/>
    </row>
    <row r="85" spans="1:10">
      <c r="A85" s="174"/>
      <c r="B85" s="16"/>
      <c r="C85" s="15"/>
      <c r="D85" s="15"/>
      <c r="E85" s="71"/>
      <c r="F85" s="71"/>
      <c r="G85" s="123" t="s">
        <v>314</v>
      </c>
      <c r="H85" s="17"/>
      <c r="I85" s="17">
        <v>0</v>
      </c>
      <c r="J85" s="175"/>
    </row>
    <row r="86" spans="1:10">
      <c r="A86" s="173" t="s">
        <v>61</v>
      </c>
      <c r="B86" s="11"/>
      <c r="C86" s="12" t="s">
        <v>62</v>
      </c>
      <c r="D86" s="12"/>
      <c r="E86" s="23"/>
      <c r="F86" s="68"/>
      <c r="G86" s="13" t="s">
        <v>314</v>
      </c>
      <c r="H86" s="13"/>
      <c r="I86" s="12"/>
      <c r="J86" s="161"/>
    </row>
    <row r="87" spans="1:10">
      <c r="A87" s="101"/>
      <c r="B87" s="124"/>
      <c r="C87" t="s">
        <v>38</v>
      </c>
      <c r="E87" s="25"/>
      <c r="F87" s="25"/>
      <c r="G87" s="5" t="s">
        <v>314</v>
      </c>
      <c r="H87" s="5"/>
      <c r="J87" s="161"/>
    </row>
    <row r="88" spans="1:10">
      <c r="A88" s="101"/>
      <c r="B88" s="124"/>
      <c r="C88" t="s">
        <v>33</v>
      </c>
      <c r="E88" s="25"/>
      <c r="F88" s="25"/>
      <c r="G88" s="5" t="s">
        <v>314</v>
      </c>
      <c r="H88" s="4"/>
      <c r="J88" s="161"/>
    </row>
    <row r="89" spans="1:10">
      <c r="A89" s="101"/>
      <c r="B89" s="124"/>
      <c r="C89" t="s">
        <v>61</v>
      </c>
      <c r="D89" s="125" t="s">
        <v>113</v>
      </c>
      <c r="E89" s="25">
        <v>1</v>
      </c>
      <c r="F89" s="25" t="s">
        <v>2</v>
      </c>
      <c r="G89" s="5">
        <v>521</v>
      </c>
      <c r="H89" s="4">
        <v>521</v>
      </c>
      <c r="J89" s="161"/>
    </row>
    <row r="90" spans="1:10">
      <c r="A90" s="101"/>
      <c r="B90" s="124"/>
      <c r="C90" t="s">
        <v>61</v>
      </c>
      <c r="D90" s="107" t="s">
        <v>330</v>
      </c>
      <c r="E90" s="35">
        <v>1</v>
      </c>
      <c r="F90" s="25" t="s">
        <v>2</v>
      </c>
      <c r="G90" s="5">
        <v>35</v>
      </c>
      <c r="H90" s="4">
        <v>35</v>
      </c>
      <c r="J90" s="161"/>
    </row>
    <row r="91" spans="1:10">
      <c r="A91" s="101"/>
      <c r="B91" s="124"/>
      <c r="C91" t="s">
        <v>61</v>
      </c>
      <c r="D91" t="s">
        <v>65</v>
      </c>
      <c r="E91" s="127">
        <v>0.63</v>
      </c>
      <c r="F91" s="25" t="s">
        <v>66</v>
      </c>
      <c r="G91" s="5">
        <v>30</v>
      </c>
      <c r="H91" s="4">
        <v>18.899999999999999</v>
      </c>
      <c r="J91" s="161"/>
    </row>
    <row r="92" spans="1:10">
      <c r="A92" s="101"/>
      <c r="B92" s="124"/>
      <c r="C92" t="s">
        <v>61</v>
      </c>
      <c r="D92" t="s">
        <v>289</v>
      </c>
      <c r="E92" s="35">
        <v>0</v>
      </c>
      <c r="F92" s="25" t="s">
        <v>15</v>
      </c>
      <c r="G92" s="5">
        <v>50</v>
      </c>
      <c r="H92" s="4">
        <v>0</v>
      </c>
      <c r="I92" s="4"/>
      <c r="J92" s="175"/>
    </row>
    <row r="93" spans="1:10">
      <c r="A93" s="174"/>
      <c r="B93" s="16"/>
      <c r="C93" s="15"/>
      <c r="D93" s="15"/>
      <c r="E93" s="78"/>
      <c r="F93" s="71"/>
      <c r="G93" s="123" t="s">
        <v>314</v>
      </c>
      <c r="H93" s="17"/>
      <c r="I93" s="17">
        <v>574.9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305</v>
      </c>
      <c r="E95" s="70"/>
      <c r="F95" s="25"/>
      <c r="G95" s="5" t="s">
        <v>314</v>
      </c>
      <c r="H95" s="4"/>
      <c r="J95" s="161"/>
    </row>
    <row r="96" spans="1:10">
      <c r="A96" s="101"/>
      <c r="B96" s="124"/>
      <c r="C96" t="s">
        <v>71</v>
      </c>
      <c r="D96" t="s">
        <v>307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74</v>
      </c>
      <c r="D99" s="33" t="s">
        <v>282</v>
      </c>
      <c r="E99" s="70">
        <v>12.7</v>
      </c>
      <c r="F99" s="25" t="s">
        <v>48</v>
      </c>
      <c r="G99" s="5">
        <v>10</v>
      </c>
      <c r="H99" s="4">
        <v>127</v>
      </c>
      <c r="J99" s="161"/>
    </row>
    <row r="100" spans="1:10">
      <c r="A100" s="101"/>
      <c r="B100" s="124"/>
      <c r="C100" t="s">
        <v>75</v>
      </c>
      <c r="D100" t="s">
        <v>76</v>
      </c>
      <c r="E100" s="70">
        <v>12.7</v>
      </c>
      <c r="F100" s="25" t="s">
        <v>48</v>
      </c>
      <c r="G100" s="5">
        <v>20.838600000000003</v>
      </c>
      <c r="H100" s="4">
        <v>52.930044000000009</v>
      </c>
      <c r="J100" s="161"/>
    </row>
    <row r="101" spans="1:10">
      <c r="A101" s="101"/>
      <c r="B101" s="124"/>
      <c r="C101" t="s">
        <v>74</v>
      </c>
      <c r="D101" t="s">
        <v>72</v>
      </c>
      <c r="E101" s="70">
        <v>12.7</v>
      </c>
      <c r="F101" s="25" t="s">
        <v>48</v>
      </c>
      <c r="G101" s="5">
        <v>2</v>
      </c>
      <c r="H101" s="4">
        <v>25.4</v>
      </c>
      <c r="J101" s="161"/>
    </row>
    <row r="102" spans="1:10">
      <c r="A102" s="101"/>
      <c r="B102" s="124"/>
      <c r="C102" t="s">
        <v>77</v>
      </c>
      <c r="D102" t="s">
        <v>114</v>
      </c>
      <c r="E102" s="70">
        <v>12.7</v>
      </c>
      <c r="F102" s="25" t="s">
        <v>48</v>
      </c>
      <c r="G102" s="5">
        <v>36</v>
      </c>
      <c r="H102" s="4">
        <v>457.2</v>
      </c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662.53004399999998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327</v>
      </c>
      <c r="E104" s="23">
        <v>12.7</v>
      </c>
      <c r="F104" s="68" t="s">
        <v>48</v>
      </c>
      <c r="G104" s="13">
        <v>11</v>
      </c>
      <c r="H104" s="14">
        <v>139.69999999999999</v>
      </c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70">
        <v>12.7</v>
      </c>
      <c r="F105" s="25" t="s">
        <v>48</v>
      </c>
      <c r="G105" s="134">
        <v>8.9999999999999993E-3</v>
      </c>
      <c r="H105" s="4">
        <v>60.578999999999994</v>
      </c>
      <c r="J105" s="161"/>
    </row>
    <row r="106" spans="1:10">
      <c r="A106" s="101"/>
      <c r="B106" s="124"/>
      <c r="C106" t="s">
        <v>81</v>
      </c>
      <c r="D106" t="s">
        <v>115</v>
      </c>
      <c r="E106" s="70">
        <v>12.7</v>
      </c>
      <c r="F106" s="25" t="s">
        <v>48</v>
      </c>
      <c r="G106" s="5">
        <v>3.8</v>
      </c>
      <c r="H106" s="4">
        <v>48.26</v>
      </c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99">
        <v>5.0000000000000001E-4</v>
      </c>
      <c r="H107" s="5">
        <v>3.3654999999999999</v>
      </c>
      <c r="J107" s="161"/>
    </row>
    <row r="108" spans="1:10">
      <c r="A108" s="101"/>
      <c r="B108" s="124"/>
      <c r="C108" t="s">
        <v>300</v>
      </c>
      <c r="D108" t="s">
        <v>299</v>
      </c>
      <c r="G108" s="4"/>
      <c r="H108" s="4"/>
      <c r="J108" s="161"/>
    </row>
    <row r="109" spans="1:10">
      <c r="A109" s="101"/>
      <c r="B109" s="124"/>
      <c r="C109" t="s">
        <v>300</v>
      </c>
      <c r="D109" t="s">
        <v>301</v>
      </c>
      <c r="G109" s="4"/>
      <c r="H109" s="4"/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251.90449999999998</v>
      </c>
      <c r="J111" s="176">
        <v>5974.6602698333318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756.33973016666823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116</v>
      </c>
      <c r="J115" s="169">
        <v>470.44569053805765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0.8876333783736936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phoneticPr fontId="24" type="noConversion"/>
  <conditionalFormatting sqref="G18:G104">
    <cfRule type="cellIs" dxfId="45" priority="1" operator="greaterThanOrEqual">
      <formula>10</formula>
    </cfRule>
  </conditionalFormatting>
  <conditionalFormatting sqref="G106">
    <cfRule type="cellIs" dxfId="44" priority="2" operator="greaterThanOrEqual">
      <formula>10</formula>
    </cfRule>
  </conditionalFormatting>
  <conditionalFormatting sqref="G107">
    <cfRule type="cellIs" dxfId="43" priority="6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99A9-85D1-451A-AF0C-6AD6DE21F8A9}">
  <dimension ref="A1:J118"/>
  <sheetViews>
    <sheetView view="pageBreakPreview" zoomScale="110" zoomScaleNormal="160" zoomScaleSheetLayoutView="110" workbookViewId="0">
      <selection activeCell="I19" sqref="I19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126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46126</v>
      </c>
      <c r="F6" s="18" t="s">
        <v>3</v>
      </c>
      <c r="J6" s="161"/>
    </row>
    <row r="7" spans="1:10">
      <c r="A7" s="101"/>
      <c r="F7" s="18" t="s">
        <v>120</v>
      </c>
      <c r="G7">
        <v>100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C10" t="s">
        <v>127</v>
      </c>
      <c r="E10" s="70">
        <v>10.5</v>
      </c>
      <c r="F10" s="25" t="s">
        <v>13</v>
      </c>
      <c r="G10" s="22">
        <v>560</v>
      </c>
      <c r="H10" s="4">
        <v>5880</v>
      </c>
      <c r="I10" s="4"/>
      <c r="J10" s="161"/>
    </row>
    <row r="11" spans="1:10">
      <c r="A11" s="168" t="s">
        <v>14</v>
      </c>
      <c r="C11" t="s">
        <v>209</v>
      </c>
      <c r="E11" s="35"/>
      <c r="F11" s="25" t="s">
        <v>288</v>
      </c>
      <c r="G11" s="22">
        <v>100</v>
      </c>
      <c r="H11" s="4">
        <v>0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5880</v>
      </c>
      <c r="J14" s="169">
        <v>5880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317</v>
      </c>
      <c r="E18" s="69">
        <v>120</v>
      </c>
      <c r="F18" s="68" t="s">
        <v>25</v>
      </c>
      <c r="G18" s="13">
        <v>2.15</v>
      </c>
      <c r="H18" s="14">
        <v>258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8">
        <v>120</v>
      </c>
      <c r="F19" s="71" t="s">
        <v>25</v>
      </c>
      <c r="G19" s="123">
        <v>7.0000000000000007E-2</v>
      </c>
      <c r="H19" s="123">
        <v>3.2</v>
      </c>
      <c r="I19" s="17">
        <v>261.2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128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74"/>
      <c r="B28" s="16"/>
      <c r="C28" s="15"/>
      <c r="D28" s="15"/>
      <c r="E28" s="71"/>
      <c r="F28" s="71"/>
      <c r="G28" s="123" t="s">
        <v>314</v>
      </c>
      <c r="H28" s="17"/>
      <c r="I28" s="17">
        <v>790.22235000000001</v>
      </c>
      <c r="J28" s="175"/>
    </row>
    <row r="29" spans="1:10">
      <c r="A29" s="173" t="s">
        <v>29</v>
      </c>
      <c r="B29" s="11" t="s">
        <v>97</v>
      </c>
      <c r="C29" s="12" t="s">
        <v>29</v>
      </c>
      <c r="D29" s="12" t="s">
        <v>98</v>
      </c>
      <c r="E29" s="23">
        <v>0.5</v>
      </c>
      <c r="F29" s="68" t="s">
        <v>31</v>
      </c>
      <c r="G29" s="13">
        <v>161.91734999999997</v>
      </c>
      <c r="H29" s="14">
        <v>80.958674999999985</v>
      </c>
      <c r="I29" s="12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99</v>
      </c>
      <c r="C31" t="s">
        <v>29</v>
      </c>
      <c r="D31" t="s">
        <v>287</v>
      </c>
      <c r="E31" s="70">
        <v>0.1</v>
      </c>
      <c r="F31" s="25" t="s">
        <v>25</v>
      </c>
      <c r="G31" s="5">
        <v>804.55725000000018</v>
      </c>
      <c r="H31" s="4">
        <v>80.455725000000029</v>
      </c>
      <c r="J31" s="161"/>
    </row>
    <row r="32" spans="1:10">
      <c r="A32" s="101"/>
      <c r="B32" s="124" t="s">
        <v>99</v>
      </c>
      <c r="C32" t="s">
        <v>38</v>
      </c>
      <c r="D32" t="s">
        <v>63</v>
      </c>
      <c r="E32" s="126">
        <v>0.625</v>
      </c>
      <c r="F32" s="25" t="s">
        <v>31</v>
      </c>
      <c r="G32" s="5">
        <v>24.369399999999999</v>
      </c>
      <c r="H32" s="4">
        <v>15.230874999999999</v>
      </c>
      <c r="J32" s="161"/>
    </row>
    <row r="33" spans="1:10">
      <c r="A33" s="101"/>
      <c r="B33" s="124"/>
      <c r="E33" s="70"/>
      <c r="F33" s="25"/>
      <c r="G33" s="5" t="s">
        <v>314</v>
      </c>
      <c r="H33" s="4"/>
      <c r="J33" s="161"/>
    </row>
    <row r="34" spans="1:10">
      <c r="A34" s="101"/>
      <c r="B34" s="124" t="s">
        <v>100</v>
      </c>
      <c r="C34" t="s">
        <v>29</v>
      </c>
      <c r="D34" t="s">
        <v>101</v>
      </c>
      <c r="E34" s="127">
        <v>1.75</v>
      </c>
      <c r="F34" s="25" t="s">
        <v>31</v>
      </c>
      <c r="G34" s="5">
        <v>79.332000000000008</v>
      </c>
      <c r="H34" s="4">
        <v>138.83100000000002</v>
      </c>
      <c r="J34" s="161"/>
    </row>
    <row r="35" spans="1:10">
      <c r="A35" s="101"/>
      <c r="B35" s="124"/>
      <c r="E35" s="127"/>
      <c r="F35" s="25"/>
      <c r="G35" s="5" t="s">
        <v>314</v>
      </c>
      <c r="H35" s="4"/>
      <c r="J35" s="161"/>
    </row>
    <row r="36" spans="1:10">
      <c r="A36" s="101"/>
      <c r="B36" s="124" t="s">
        <v>102</v>
      </c>
      <c r="C36" t="s">
        <v>29</v>
      </c>
      <c r="D36" t="s">
        <v>204</v>
      </c>
      <c r="E36" s="127">
        <v>0.6</v>
      </c>
      <c r="F36" s="25" t="s">
        <v>31</v>
      </c>
      <c r="G36" s="5">
        <v>190.5855</v>
      </c>
      <c r="H36" s="4">
        <v>114.35129999999999</v>
      </c>
      <c r="J36" s="161"/>
    </row>
    <row r="37" spans="1:10">
      <c r="A37" s="101"/>
      <c r="B37" s="124"/>
      <c r="E37" s="25"/>
      <c r="F37" s="25"/>
      <c r="G37" s="5" t="s">
        <v>314</v>
      </c>
      <c r="H37" s="4"/>
      <c r="J37" s="175"/>
    </row>
    <row r="38" spans="1:10">
      <c r="A38" s="101"/>
      <c r="B38" s="124"/>
      <c r="C38" t="s">
        <v>33</v>
      </c>
      <c r="D38" t="s">
        <v>124</v>
      </c>
      <c r="E38" s="25">
        <v>2</v>
      </c>
      <c r="F38" s="25" t="s">
        <v>34</v>
      </c>
      <c r="G38" s="5">
        <v>35</v>
      </c>
      <c r="H38" s="4">
        <v>70</v>
      </c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499.82757499999997</v>
      </c>
      <c r="J39" s="175"/>
    </row>
    <row r="40" spans="1:10">
      <c r="A40" s="173" t="s">
        <v>39</v>
      </c>
      <c r="B40" s="11" t="s">
        <v>334</v>
      </c>
      <c r="C40" s="12" t="s">
        <v>75</v>
      </c>
      <c r="D40" s="12" t="s">
        <v>335</v>
      </c>
      <c r="E40" s="69"/>
      <c r="F40" s="68"/>
      <c r="G40" s="13"/>
      <c r="H40" s="14"/>
      <c r="I40" s="12"/>
      <c r="J40" s="161"/>
    </row>
    <row r="41" spans="1:10">
      <c r="A41" s="101"/>
      <c r="B41" s="124" t="s">
        <v>103</v>
      </c>
      <c r="C41" t="s">
        <v>40</v>
      </c>
      <c r="D41" t="s">
        <v>41</v>
      </c>
      <c r="E41" s="35">
        <v>100</v>
      </c>
      <c r="F41" s="25" t="s">
        <v>263</v>
      </c>
      <c r="G41" s="5">
        <v>0.44236800000000004</v>
      </c>
      <c r="H41" s="4">
        <v>44.236800000000002</v>
      </c>
      <c r="J41" s="161"/>
    </row>
    <row r="42" spans="1:10">
      <c r="A42" s="101"/>
      <c r="B42" s="124" t="s">
        <v>99</v>
      </c>
      <c r="C42" t="s">
        <v>40</v>
      </c>
      <c r="D42" t="s">
        <v>41</v>
      </c>
      <c r="E42" s="35">
        <v>100</v>
      </c>
      <c r="F42" s="25" t="s">
        <v>263</v>
      </c>
      <c r="G42" s="5">
        <v>0.44236800000000004</v>
      </c>
      <c r="H42" s="4">
        <v>44.236800000000002</v>
      </c>
      <c r="J42" s="161"/>
    </row>
    <row r="43" spans="1:10">
      <c r="A43" s="101"/>
      <c r="B43" s="124"/>
      <c r="C43" t="s">
        <v>162</v>
      </c>
      <c r="E43" s="25"/>
      <c r="F43" s="25"/>
      <c r="G43" s="5" t="s">
        <v>314</v>
      </c>
      <c r="H43" s="4"/>
      <c r="J43" s="161"/>
    </row>
    <row r="44" spans="1:10">
      <c r="A44" s="101"/>
      <c r="C44" t="s">
        <v>75</v>
      </c>
      <c r="D44" t="s">
        <v>333</v>
      </c>
      <c r="E44" s="25"/>
      <c r="F44" s="25"/>
      <c r="G44" s="5" t="s">
        <v>314</v>
      </c>
      <c r="H44" s="4"/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>
        <v>1</v>
      </c>
      <c r="F45" s="71" t="s">
        <v>34</v>
      </c>
      <c r="G45" s="123">
        <v>35</v>
      </c>
      <c r="H45" s="17">
        <v>35</v>
      </c>
      <c r="I45" s="17">
        <v>123.4736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>
        <v>1</v>
      </c>
      <c r="F47" s="25" t="s">
        <v>34</v>
      </c>
      <c r="G47" s="5">
        <v>48</v>
      </c>
      <c r="H47" s="5">
        <v>4.8</v>
      </c>
      <c r="J47" s="161"/>
    </row>
    <row r="48" spans="1:10">
      <c r="A48" s="101"/>
      <c r="B48" s="124"/>
      <c r="C48" t="s">
        <v>44</v>
      </c>
      <c r="D48" s="125" t="s">
        <v>279</v>
      </c>
      <c r="E48" s="25">
        <v>1</v>
      </c>
      <c r="F48" s="25" t="s">
        <v>34</v>
      </c>
      <c r="G48" s="5">
        <v>47</v>
      </c>
      <c r="H48" s="5">
        <v>4.7</v>
      </c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s="124" t="s">
        <v>104</v>
      </c>
      <c r="C51" t="s">
        <v>43</v>
      </c>
      <c r="D51" s="108" t="s">
        <v>313</v>
      </c>
      <c r="E51" s="35">
        <v>325</v>
      </c>
      <c r="F51" s="25" t="s">
        <v>25</v>
      </c>
      <c r="G51" s="5">
        <v>0.61</v>
      </c>
      <c r="H51" s="4">
        <v>198.25</v>
      </c>
      <c r="J51" s="161"/>
    </row>
    <row r="52" spans="1:10">
      <c r="A52" s="101"/>
      <c r="B52" s="124" t="s">
        <v>104</v>
      </c>
      <c r="C52" t="s">
        <v>43</v>
      </c>
      <c r="D52" s="125" t="s">
        <v>105</v>
      </c>
      <c r="E52" s="35">
        <v>50</v>
      </c>
      <c r="F52" s="25" t="s">
        <v>25</v>
      </c>
      <c r="G52" s="5">
        <v>0.92115000000000002</v>
      </c>
      <c r="H52" s="4">
        <v>46.057500000000005</v>
      </c>
      <c r="J52" s="161"/>
    </row>
    <row r="53" spans="1:10">
      <c r="A53" s="101"/>
      <c r="B53" s="124" t="s">
        <v>106</v>
      </c>
      <c r="C53" t="s">
        <v>43</v>
      </c>
      <c r="D53" s="125" t="s">
        <v>86</v>
      </c>
      <c r="E53" s="35">
        <v>150</v>
      </c>
      <c r="F53" s="25" t="s">
        <v>25</v>
      </c>
      <c r="G53" s="5">
        <v>0.89467200000000002</v>
      </c>
      <c r="H53" s="4">
        <v>134.20080000000002</v>
      </c>
      <c r="J53" s="161"/>
    </row>
    <row r="54" spans="1:10">
      <c r="A54" s="101"/>
      <c r="B54" s="124" t="s">
        <v>100</v>
      </c>
      <c r="C54" t="s">
        <v>43</v>
      </c>
      <c r="D54" s="125" t="s">
        <v>87</v>
      </c>
      <c r="E54" s="35">
        <v>120</v>
      </c>
      <c r="F54" s="25" t="s">
        <v>25</v>
      </c>
      <c r="G54" s="5">
        <v>1.6539999999999999</v>
      </c>
      <c r="H54" s="4">
        <v>198.48</v>
      </c>
      <c r="J54" s="161"/>
    </row>
    <row r="55" spans="1:10">
      <c r="A55" s="101"/>
      <c r="B55" s="124" t="s">
        <v>129</v>
      </c>
      <c r="C55" t="s">
        <v>43</v>
      </c>
      <c r="D55" s="125" t="s">
        <v>87</v>
      </c>
      <c r="E55" s="35">
        <v>120</v>
      </c>
      <c r="F55" s="25" t="s">
        <v>25</v>
      </c>
      <c r="G55" s="5">
        <v>1.6539999999999999</v>
      </c>
      <c r="H55" s="4">
        <v>198.48</v>
      </c>
      <c r="J55" s="161"/>
    </row>
    <row r="56" spans="1:10">
      <c r="A56" s="101"/>
      <c r="B56" s="124" t="s">
        <v>131</v>
      </c>
      <c r="C56" t="s">
        <v>43</v>
      </c>
      <c r="D56" s="125" t="s">
        <v>87</v>
      </c>
      <c r="E56" s="35">
        <v>120</v>
      </c>
      <c r="F56" s="25" t="s">
        <v>25</v>
      </c>
      <c r="G56" s="5">
        <v>1.6539999999999999</v>
      </c>
      <c r="H56" s="4">
        <v>198.48</v>
      </c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>
        <v>1</v>
      </c>
      <c r="F58" s="25" t="s">
        <v>34</v>
      </c>
      <c r="G58" s="5">
        <v>15</v>
      </c>
      <c r="H58" s="4">
        <v>15</v>
      </c>
      <c r="J58" s="161"/>
    </row>
    <row r="59" spans="1:10">
      <c r="A59" s="101"/>
      <c r="B59" s="124"/>
      <c r="C59" t="s">
        <v>46</v>
      </c>
      <c r="D59" t="s">
        <v>291</v>
      </c>
      <c r="E59" s="126">
        <v>0.375</v>
      </c>
      <c r="F59" s="25" t="s">
        <v>48</v>
      </c>
      <c r="G59" s="5">
        <v>34</v>
      </c>
      <c r="H59" s="4">
        <v>12.75</v>
      </c>
      <c r="J59" s="161"/>
    </row>
    <row r="60" spans="1:10">
      <c r="A60" s="101"/>
      <c r="B60" s="124"/>
      <c r="C60" t="s">
        <v>46</v>
      </c>
      <c r="D60" t="s">
        <v>47</v>
      </c>
      <c r="E60" s="25">
        <v>4</v>
      </c>
      <c r="F60" s="25" t="s">
        <v>34</v>
      </c>
      <c r="G60" s="5">
        <v>13.5</v>
      </c>
      <c r="H60" s="4">
        <v>54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0.51</v>
      </c>
      <c r="F61" s="25" t="s">
        <v>48</v>
      </c>
      <c r="G61" s="5">
        <v>34</v>
      </c>
      <c r="H61" s="4">
        <v>17.34</v>
      </c>
      <c r="I61" s="4"/>
      <c r="J61" s="175"/>
    </row>
    <row r="62" spans="1:10">
      <c r="A62" s="174"/>
      <c r="B62" s="16"/>
      <c r="C62" s="15"/>
      <c r="D62" s="15"/>
      <c r="E62" s="73"/>
      <c r="F62" s="71"/>
      <c r="G62" s="123" t="s">
        <v>314</v>
      </c>
      <c r="H62" s="17"/>
      <c r="I62" s="17">
        <v>1167.2383</v>
      </c>
      <c r="J62" s="175"/>
    </row>
    <row r="63" spans="1:10">
      <c r="A63" s="173" t="s">
        <v>49</v>
      </c>
      <c r="B63" s="11"/>
      <c r="C63" s="12" t="s">
        <v>50</v>
      </c>
      <c r="D63" s="12" t="s">
        <v>88</v>
      </c>
      <c r="E63" s="69"/>
      <c r="F63" s="68" t="s">
        <v>34</v>
      </c>
      <c r="G63" s="13" t="s">
        <v>314</v>
      </c>
      <c r="H63" s="14"/>
      <c r="I63" s="12"/>
      <c r="J63" s="161"/>
    </row>
    <row r="64" spans="1:10">
      <c r="A64" s="101"/>
      <c r="B64" s="124" t="s">
        <v>106</v>
      </c>
      <c r="C64" t="s">
        <v>49</v>
      </c>
      <c r="D64" t="s">
        <v>90</v>
      </c>
      <c r="E64" s="127">
        <v>0.4</v>
      </c>
      <c r="F64" s="25" t="s">
        <v>31</v>
      </c>
      <c r="G64" s="5">
        <v>83.627500000000012</v>
      </c>
      <c r="H64" s="4">
        <v>33.451000000000008</v>
      </c>
      <c r="J64" s="161"/>
    </row>
    <row r="65" spans="1:10">
      <c r="A65" s="101"/>
      <c r="B65" s="124" t="s">
        <v>106</v>
      </c>
      <c r="C65" t="s">
        <v>49</v>
      </c>
      <c r="D65" t="s">
        <v>107</v>
      </c>
      <c r="E65" s="127">
        <v>1</v>
      </c>
      <c r="F65" s="25" t="s">
        <v>31</v>
      </c>
      <c r="G65" s="5">
        <v>84.887000000000015</v>
      </c>
      <c r="H65" s="4">
        <v>84.887000000000015</v>
      </c>
      <c r="J65" s="161"/>
    </row>
    <row r="66" spans="1:10">
      <c r="A66" s="101"/>
      <c r="B66" s="124" t="s">
        <v>100</v>
      </c>
      <c r="C66" t="s">
        <v>49</v>
      </c>
      <c r="D66" t="s">
        <v>108</v>
      </c>
      <c r="E66" s="127">
        <v>1</v>
      </c>
      <c r="F66" s="25" t="s">
        <v>31</v>
      </c>
      <c r="G66" s="5">
        <v>129.29400000000001</v>
      </c>
      <c r="H66" s="4">
        <v>129.29400000000001</v>
      </c>
      <c r="J66" s="161"/>
    </row>
    <row r="67" spans="1:10">
      <c r="A67" s="101"/>
      <c r="B67" s="124" t="s">
        <v>100</v>
      </c>
      <c r="C67" t="s">
        <v>49</v>
      </c>
      <c r="D67" t="s">
        <v>109</v>
      </c>
      <c r="E67" s="127">
        <v>1.5</v>
      </c>
      <c r="F67" s="25" t="s">
        <v>31</v>
      </c>
      <c r="G67" s="5">
        <v>29.529500000000006</v>
      </c>
      <c r="H67" s="4">
        <v>44.294250000000005</v>
      </c>
      <c r="J67" s="161"/>
    </row>
    <row r="68" spans="1:10">
      <c r="A68" s="101"/>
      <c r="B68" s="124" t="s">
        <v>102</v>
      </c>
      <c r="C68" t="s">
        <v>49</v>
      </c>
      <c r="D68" t="s">
        <v>243</v>
      </c>
      <c r="E68" s="127">
        <v>1.25</v>
      </c>
      <c r="F68" s="25" t="s">
        <v>31</v>
      </c>
      <c r="G68" s="5">
        <v>106.6395</v>
      </c>
      <c r="H68" s="4">
        <v>133.299375</v>
      </c>
      <c r="J68" s="161"/>
    </row>
    <row r="69" spans="1:10">
      <c r="A69" s="101"/>
      <c r="B69" s="124" t="s">
        <v>110</v>
      </c>
      <c r="C69" t="s">
        <v>49</v>
      </c>
      <c r="D69" t="s">
        <v>91</v>
      </c>
      <c r="E69" s="127">
        <v>0.75</v>
      </c>
      <c r="F69" s="25" t="s">
        <v>31</v>
      </c>
      <c r="G69" s="5">
        <v>41.106999999999999</v>
      </c>
      <c r="H69" s="4">
        <v>30.830249999999999</v>
      </c>
      <c r="J69" s="161"/>
    </row>
    <row r="70" spans="1:10">
      <c r="A70" s="101"/>
      <c r="B70" s="124" t="s">
        <v>110</v>
      </c>
      <c r="C70" t="s">
        <v>49</v>
      </c>
      <c r="D70" t="s">
        <v>111</v>
      </c>
      <c r="E70" s="127">
        <v>1</v>
      </c>
      <c r="F70" s="25" t="s">
        <v>31</v>
      </c>
      <c r="G70" s="5">
        <v>58.238400000000006</v>
      </c>
      <c r="H70" s="4">
        <v>58.238400000000006</v>
      </c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3</v>
      </c>
      <c r="F72" s="25" t="s">
        <v>34</v>
      </c>
      <c r="G72" s="5">
        <v>35</v>
      </c>
      <c r="H72" s="4">
        <v>105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619.29427499999997</v>
      </c>
      <c r="J73" s="175"/>
    </row>
    <row r="74" spans="1:10">
      <c r="A74" s="173" t="s">
        <v>52</v>
      </c>
      <c r="B74" s="11" t="s">
        <v>106</v>
      </c>
      <c r="C74" s="12" t="s">
        <v>52</v>
      </c>
      <c r="D74" s="12" t="s">
        <v>112</v>
      </c>
      <c r="E74" s="75">
        <v>1.25</v>
      </c>
      <c r="F74" s="68" t="s">
        <v>31</v>
      </c>
      <c r="G74" s="13">
        <v>9.9357500000000023</v>
      </c>
      <c r="H74" s="14">
        <v>12.419687500000002</v>
      </c>
      <c r="I74" s="12"/>
      <c r="J74" s="161"/>
    </row>
    <row r="75" spans="1:10">
      <c r="A75" s="101"/>
      <c r="B75" s="124" t="s">
        <v>106</v>
      </c>
      <c r="C75" t="s">
        <v>52</v>
      </c>
      <c r="D75" t="s">
        <v>172</v>
      </c>
      <c r="E75" s="25">
        <v>0.1</v>
      </c>
      <c r="F75" s="25" t="s">
        <v>31</v>
      </c>
      <c r="G75" s="5">
        <v>96.112087500000001</v>
      </c>
      <c r="H75" s="4">
        <v>9.6112087500000012</v>
      </c>
      <c r="J75" s="161"/>
    </row>
    <row r="76" spans="1:10">
      <c r="A76" s="101"/>
      <c r="B76" s="124"/>
      <c r="E76" s="25"/>
      <c r="F76" s="25"/>
      <c r="G76" s="5" t="s">
        <v>314</v>
      </c>
      <c r="H76" s="4"/>
      <c r="J76" s="161"/>
    </row>
    <row r="77" spans="1:10">
      <c r="A77" s="101"/>
      <c r="B77" s="124"/>
      <c r="C77" t="s">
        <v>53</v>
      </c>
      <c r="D77" t="s">
        <v>124</v>
      </c>
      <c r="E77" s="25">
        <v>1</v>
      </c>
      <c r="F77" s="25" t="s">
        <v>34</v>
      </c>
      <c r="G77" s="5">
        <v>35</v>
      </c>
      <c r="H77" s="4">
        <v>35</v>
      </c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57.030896250000005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200</v>
      </c>
      <c r="F79" s="68" t="s">
        <v>55</v>
      </c>
      <c r="G79" s="13">
        <v>4.38</v>
      </c>
      <c r="H79" s="14">
        <v>876</v>
      </c>
      <c r="I79" s="12"/>
      <c r="J79" s="161"/>
    </row>
    <row r="80" spans="1:10">
      <c r="A80" s="101"/>
      <c r="B80" s="124"/>
      <c r="C80" t="s">
        <v>54</v>
      </c>
      <c r="D80" s="108" t="s">
        <v>362</v>
      </c>
      <c r="E80" s="25">
        <v>1</v>
      </c>
      <c r="F80" s="25" t="s">
        <v>57</v>
      </c>
      <c r="G80" s="5">
        <v>1000</v>
      </c>
      <c r="H80" s="4">
        <v>100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976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4"/>
      <c r="J84" s="175"/>
    </row>
    <row r="85" spans="1:10">
      <c r="A85" s="174"/>
      <c r="B85" s="16"/>
      <c r="C85" s="15"/>
      <c r="D85" s="15"/>
      <c r="E85" s="71"/>
      <c r="F85" s="71"/>
      <c r="G85" s="123" t="s">
        <v>314</v>
      </c>
      <c r="H85" s="17"/>
      <c r="I85" s="17">
        <v>0</v>
      </c>
      <c r="J85" s="175"/>
    </row>
    <row r="86" spans="1:10">
      <c r="A86" s="173" t="s">
        <v>61</v>
      </c>
      <c r="B86" s="11"/>
      <c r="C86" s="12" t="s">
        <v>62</v>
      </c>
      <c r="D86" s="12"/>
      <c r="E86" s="23"/>
      <c r="F86" s="68"/>
      <c r="G86" s="13" t="s">
        <v>314</v>
      </c>
      <c r="H86" s="13"/>
      <c r="I86" s="12"/>
      <c r="J86" s="161"/>
    </row>
    <row r="87" spans="1:10">
      <c r="A87" s="101"/>
      <c r="B87" s="124"/>
      <c r="C87" t="s">
        <v>38</v>
      </c>
      <c r="E87" s="25"/>
      <c r="F87" s="25"/>
      <c r="G87" s="5" t="s">
        <v>314</v>
      </c>
      <c r="H87" s="5"/>
      <c r="J87" s="161"/>
    </row>
    <row r="88" spans="1:10">
      <c r="A88" s="101"/>
      <c r="B88" s="124"/>
      <c r="C88" t="s">
        <v>33</v>
      </c>
      <c r="E88" s="25"/>
      <c r="F88" s="25"/>
      <c r="G88" s="5" t="s">
        <v>314</v>
      </c>
      <c r="H88" s="4"/>
      <c r="J88" s="161"/>
    </row>
    <row r="89" spans="1:10">
      <c r="A89" s="101"/>
      <c r="B89" s="124"/>
      <c r="C89" t="s">
        <v>61</v>
      </c>
      <c r="D89" s="125" t="s">
        <v>113</v>
      </c>
      <c r="E89" s="25">
        <v>1</v>
      </c>
      <c r="F89" s="25" t="s">
        <v>2</v>
      </c>
      <c r="G89" s="5">
        <v>521</v>
      </c>
      <c r="H89" s="4">
        <v>521</v>
      </c>
      <c r="J89" s="161"/>
    </row>
    <row r="90" spans="1:10">
      <c r="A90" s="101"/>
      <c r="B90" s="124"/>
      <c r="C90" t="s">
        <v>61</v>
      </c>
      <c r="D90" s="107" t="s">
        <v>330</v>
      </c>
      <c r="E90" s="35">
        <v>1</v>
      </c>
      <c r="F90" s="25" t="s">
        <v>2</v>
      </c>
      <c r="G90" s="5">
        <v>35</v>
      </c>
      <c r="H90" s="4">
        <v>35</v>
      </c>
      <c r="J90" s="161"/>
    </row>
    <row r="91" spans="1:10">
      <c r="A91" s="101"/>
      <c r="B91" s="124"/>
      <c r="C91" t="s">
        <v>61</v>
      </c>
      <c r="D91" t="s">
        <v>65</v>
      </c>
      <c r="E91" s="127">
        <v>0.47539999999999999</v>
      </c>
      <c r="F91" s="25" t="s">
        <v>66</v>
      </c>
      <c r="G91" s="5">
        <v>30</v>
      </c>
      <c r="H91" s="4">
        <v>14.262</v>
      </c>
      <c r="J91" s="161"/>
    </row>
    <row r="92" spans="1:10">
      <c r="A92" s="101"/>
      <c r="B92" s="124"/>
      <c r="C92" t="s">
        <v>61</v>
      </c>
      <c r="D92" t="s">
        <v>289</v>
      </c>
      <c r="E92" s="35">
        <v>0</v>
      </c>
      <c r="F92" s="25" t="s">
        <v>15</v>
      </c>
      <c r="G92" s="5">
        <v>50</v>
      </c>
      <c r="H92" s="4">
        <v>0</v>
      </c>
      <c r="I92" s="4"/>
      <c r="J92" s="175"/>
    </row>
    <row r="93" spans="1:10">
      <c r="A93" s="174"/>
      <c r="B93" s="16"/>
      <c r="C93" s="15"/>
      <c r="D93" s="15"/>
      <c r="E93" s="78"/>
      <c r="F93" s="71"/>
      <c r="G93" s="123" t="s">
        <v>314</v>
      </c>
      <c r="H93" s="17"/>
      <c r="I93" s="17">
        <v>570.26199999999994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305</v>
      </c>
      <c r="E95" s="70"/>
      <c r="F95" s="25"/>
      <c r="G95" s="5" t="s">
        <v>314</v>
      </c>
      <c r="H95" s="4"/>
      <c r="J95" s="161"/>
    </row>
    <row r="96" spans="1:10">
      <c r="A96" s="101"/>
      <c r="B96" s="124"/>
      <c r="C96" t="s">
        <v>71</v>
      </c>
      <c r="D96" t="s">
        <v>307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74</v>
      </c>
      <c r="D99" s="33" t="s">
        <v>282</v>
      </c>
      <c r="E99" s="70">
        <v>10.5</v>
      </c>
      <c r="F99" s="25" t="s">
        <v>48</v>
      </c>
      <c r="G99" s="5">
        <v>10</v>
      </c>
      <c r="H99" s="4">
        <v>105</v>
      </c>
      <c r="J99" s="161"/>
    </row>
    <row r="100" spans="1:10">
      <c r="A100" s="101"/>
      <c r="B100" s="124"/>
      <c r="C100" t="s">
        <v>75</v>
      </c>
      <c r="D100" t="s">
        <v>76</v>
      </c>
      <c r="E100" s="70">
        <v>10.5</v>
      </c>
      <c r="F100" s="25" t="s">
        <v>48</v>
      </c>
      <c r="G100" s="5">
        <v>20.838600000000003</v>
      </c>
      <c r="H100" s="4">
        <v>43.761060000000008</v>
      </c>
      <c r="J100" s="161"/>
    </row>
    <row r="101" spans="1:10">
      <c r="A101" s="101"/>
      <c r="B101" s="124"/>
      <c r="C101" t="s">
        <v>74</v>
      </c>
      <c r="D101" t="s">
        <v>72</v>
      </c>
      <c r="E101" s="70">
        <v>10.5</v>
      </c>
      <c r="F101" s="25" t="s">
        <v>48</v>
      </c>
      <c r="G101" s="5">
        <v>2</v>
      </c>
      <c r="H101" s="4">
        <v>21</v>
      </c>
      <c r="J101" s="161"/>
    </row>
    <row r="102" spans="1:10">
      <c r="A102" s="101"/>
      <c r="B102" s="124"/>
      <c r="C102" t="s">
        <v>77</v>
      </c>
      <c r="D102" t="s">
        <v>130</v>
      </c>
      <c r="E102" s="70">
        <v>10.5</v>
      </c>
      <c r="F102" s="25" t="s">
        <v>48</v>
      </c>
      <c r="G102" s="5">
        <v>43.5</v>
      </c>
      <c r="H102" s="4">
        <v>456.75</v>
      </c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626.51106000000004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326</v>
      </c>
      <c r="E104" s="23">
        <v>10.5</v>
      </c>
      <c r="F104" s="68" t="s">
        <v>48</v>
      </c>
      <c r="G104" s="13">
        <v>15</v>
      </c>
      <c r="H104" s="14">
        <v>157.5</v>
      </c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70">
        <v>10.5</v>
      </c>
      <c r="F105" s="25" t="s">
        <v>48</v>
      </c>
      <c r="G105" s="130">
        <v>8.9999999999999993E-3</v>
      </c>
      <c r="H105" s="4">
        <v>52.919999999999995</v>
      </c>
      <c r="J105" s="161"/>
    </row>
    <row r="106" spans="1:10">
      <c r="A106" s="101"/>
      <c r="B106" s="124"/>
      <c r="C106" t="s">
        <v>81</v>
      </c>
      <c r="D106" t="s">
        <v>115</v>
      </c>
      <c r="E106" s="70">
        <v>10.5</v>
      </c>
      <c r="F106" s="25" t="s">
        <v>48</v>
      </c>
      <c r="G106" s="5">
        <v>3.8</v>
      </c>
      <c r="H106" s="4">
        <v>39.9</v>
      </c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2.94</v>
      </c>
      <c r="J107" s="161"/>
    </row>
    <row r="108" spans="1:10">
      <c r="A108" s="101"/>
      <c r="B108" s="124"/>
      <c r="C108" t="s">
        <v>300</v>
      </c>
      <c r="D108" t="s">
        <v>299</v>
      </c>
      <c r="G108" s="4"/>
      <c r="H108" s="4"/>
      <c r="J108" s="161"/>
    </row>
    <row r="109" spans="1:10">
      <c r="A109" s="101"/>
      <c r="B109" s="124"/>
      <c r="C109" t="s">
        <v>300</v>
      </c>
      <c r="D109" t="s">
        <v>301</v>
      </c>
      <c r="G109" s="4"/>
      <c r="H109" s="4"/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253.26</v>
      </c>
      <c r="J111" s="176">
        <v>5944.3200562500006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-64.320056250000562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116</v>
      </c>
      <c r="J115" s="169">
        <v>566.12571964285723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1.0109387850765308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phoneticPr fontId="24" type="noConversion"/>
  <conditionalFormatting sqref="G18:G104">
    <cfRule type="cellIs" dxfId="42" priority="1" operator="greaterThanOrEqual">
      <formula>10</formula>
    </cfRule>
  </conditionalFormatting>
  <conditionalFormatting sqref="G106">
    <cfRule type="cellIs" dxfId="41" priority="3" operator="greaterThanOrEqual">
      <formula>10</formula>
    </cfRule>
  </conditionalFormatting>
  <conditionalFormatting sqref="G107">
    <cfRule type="cellIs" dxfId="40" priority="5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4868-4E50-464D-AAC0-A2AA007D5E36}">
  <dimension ref="A1:J118"/>
  <sheetViews>
    <sheetView view="pageBreakPreview" zoomScale="110" zoomScaleNormal="160" zoomScaleSheetLayoutView="110" workbookViewId="0">
      <selection activeCell="G27" sqref="G27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346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46127</v>
      </c>
      <c r="F6" s="18" t="s">
        <v>3</v>
      </c>
      <c r="G6" t="s">
        <v>294</v>
      </c>
      <c r="J6" s="161"/>
    </row>
    <row r="7" spans="1:10">
      <c r="A7" s="101"/>
      <c r="F7" s="18" t="s">
        <v>120</v>
      </c>
      <c r="G7">
        <v>150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E10" s="70">
        <v>10</v>
      </c>
      <c r="F10" s="25" t="s">
        <v>13</v>
      </c>
      <c r="G10" s="22">
        <v>520</v>
      </c>
      <c r="H10" s="4">
        <v>5200</v>
      </c>
      <c r="I10" s="4"/>
      <c r="J10" s="161"/>
    </row>
    <row r="11" spans="1:10">
      <c r="A11" s="168" t="s">
        <v>14</v>
      </c>
      <c r="C11" t="s">
        <v>361</v>
      </c>
      <c r="E11" s="70">
        <v>4.5</v>
      </c>
      <c r="F11" s="25" t="s">
        <v>288</v>
      </c>
      <c r="G11" s="22">
        <v>120</v>
      </c>
      <c r="H11" s="4">
        <v>540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5740</v>
      </c>
      <c r="J14" s="169">
        <v>5740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274</v>
      </c>
      <c r="E18" s="69">
        <v>120</v>
      </c>
      <c r="F18" s="68" t="s">
        <v>25</v>
      </c>
      <c r="G18" s="13">
        <v>1.95</v>
      </c>
      <c r="H18" s="14">
        <v>234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8">
        <v>120</v>
      </c>
      <c r="F19" s="71" t="s">
        <v>25</v>
      </c>
      <c r="G19" s="123">
        <v>7.0000000000000007E-2</v>
      </c>
      <c r="H19" s="123">
        <v>3.2</v>
      </c>
      <c r="I19" s="17">
        <v>237.2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128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74"/>
      <c r="B28" s="16"/>
      <c r="C28" s="15"/>
      <c r="D28" s="15"/>
      <c r="E28" s="71"/>
      <c r="F28" s="71"/>
      <c r="G28" s="123" t="s">
        <v>314</v>
      </c>
      <c r="H28" s="17"/>
      <c r="I28" s="17">
        <v>790.22235000000001</v>
      </c>
      <c r="J28" s="175"/>
    </row>
    <row r="29" spans="1:10">
      <c r="A29" s="173" t="s">
        <v>29</v>
      </c>
      <c r="B29" s="11" t="s">
        <v>97</v>
      </c>
      <c r="C29" s="12" t="s">
        <v>29</v>
      </c>
      <c r="D29" s="12" t="s">
        <v>323</v>
      </c>
      <c r="E29" s="23">
        <v>2.5</v>
      </c>
      <c r="F29" s="68" t="s">
        <v>31</v>
      </c>
      <c r="G29" s="150">
        <v>31.2</v>
      </c>
      <c r="H29" s="14">
        <v>78</v>
      </c>
      <c r="I29" s="12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99</v>
      </c>
      <c r="C31" t="s">
        <v>29</v>
      </c>
      <c r="D31" t="s">
        <v>249</v>
      </c>
      <c r="E31" s="70">
        <v>0.1</v>
      </c>
      <c r="F31" s="25" t="s">
        <v>25</v>
      </c>
      <c r="G31" s="5">
        <v>558.50812499999995</v>
      </c>
      <c r="H31" s="4">
        <v>55.850812499999996</v>
      </c>
      <c r="J31" s="161"/>
    </row>
    <row r="32" spans="1:10">
      <c r="A32" s="101"/>
      <c r="B32" s="124" t="s">
        <v>99</v>
      </c>
      <c r="C32" t="s">
        <v>38</v>
      </c>
      <c r="D32" t="s">
        <v>271</v>
      </c>
      <c r="E32" s="126">
        <v>0.625</v>
      </c>
      <c r="F32" s="25" t="s">
        <v>31</v>
      </c>
      <c r="G32" s="5">
        <v>1.1000000000000001</v>
      </c>
      <c r="H32" s="5">
        <v>0.6875</v>
      </c>
      <c r="J32" s="161"/>
    </row>
    <row r="33" spans="1:10">
      <c r="A33" s="101"/>
      <c r="B33" s="124"/>
      <c r="E33" s="70"/>
      <c r="F33" s="25"/>
      <c r="G33" s="5" t="s">
        <v>314</v>
      </c>
      <c r="H33" s="4"/>
      <c r="J33" s="161"/>
    </row>
    <row r="34" spans="1:10">
      <c r="A34" s="101"/>
      <c r="B34" s="124" t="s">
        <v>102</v>
      </c>
      <c r="C34" t="s">
        <v>29</v>
      </c>
      <c r="D34" t="s">
        <v>256</v>
      </c>
      <c r="E34" s="127">
        <v>0.75</v>
      </c>
      <c r="F34" s="25" t="s">
        <v>31</v>
      </c>
      <c r="G34" s="5">
        <v>45.696525000000001</v>
      </c>
      <c r="H34" s="4">
        <v>34.272393749999999</v>
      </c>
      <c r="J34" s="161"/>
    </row>
    <row r="35" spans="1:10">
      <c r="A35" s="101"/>
      <c r="B35" s="124"/>
      <c r="E35" s="127"/>
      <c r="F35" s="25"/>
      <c r="G35" s="5"/>
      <c r="H35" s="4"/>
      <c r="J35" s="161"/>
    </row>
    <row r="36" spans="1:10">
      <c r="A36" s="101"/>
      <c r="B36" s="124"/>
      <c r="E36" s="127"/>
      <c r="F36" s="25"/>
      <c r="G36" s="5"/>
      <c r="H36" s="4"/>
      <c r="J36" s="161"/>
    </row>
    <row r="37" spans="1:10">
      <c r="A37" s="101"/>
      <c r="B37" s="124"/>
      <c r="E37" s="25"/>
      <c r="F37" s="25"/>
      <c r="G37" s="5"/>
      <c r="H37" s="4"/>
      <c r="J37" s="175"/>
    </row>
    <row r="38" spans="1:10">
      <c r="A38" s="101"/>
      <c r="B38" s="124"/>
      <c r="C38" t="s">
        <v>33</v>
      </c>
      <c r="D38" t="s">
        <v>124</v>
      </c>
      <c r="E38" s="25">
        <v>3</v>
      </c>
      <c r="F38" s="25" t="s">
        <v>34</v>
      </c>
      <c r="G38" s="5">
        <v>35</v>
      </c>
      <c r="H38" s="4">
        <v>105</v>
      </c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273.81070624999995</v>
      </c>
      <c r="J39" s="175"/>
    </row>
    <row r="40" spans="1:10">
      <c r="A40" s="173" t="s">
        <v>39</v>
      </c>
      <c r="B40" s="11" t="s">
        <v>334</v>
      </c>
      <c r="C40" s="12" t="s">
        <v>75</v>
      </c>
      <c r="D40" s="12" t="s">
        <v>335</v>
      </c>
      <c r="E40" s="69"/>
      <c r="F40" s="68"/>
      <c r="G40" s="13"/>
      <c r="H40" s="14"/>
      <c r="I40" s="12"/>
      <c r="J40" s="161"/>
    </row>
    <row r="41" spans="1:10">
      <c r="A41" s="101"/>
      <c r="B41" s="124" t="s">
        <v>103</v>
      </c>
      <c r="C41" t="s">
        <v>40</v>
      </c>
      <c r="D41" t="s">
        <v>41</v>
      </c>
      <c r="E41" s="35">
        <v>100</v>
      </c>
      <c r="F41" s="25" t="s">
        <v>263</v>
      </c>
      <c r="G41" s="5">
        <v>0.44236800000000004</v>
      </c>
      <c r="H41" s="4">
        <v>44.236800000000002</v>
      </c>
      <c r="J41" s="161"/>
    </row>
    <row r="42" spans="1:10">
      <c r="A42" s="101"/>
      <c r="B42" s="124" t="s">
        <v>99</v>
      </c>
      <c r="C42" t="s">
        <v>40</v>
      </c>
      <c r="D42" t="s">
        <v>41</v>
      </c>
      <c r="E42" s="35">
        <v>100</v>
      </c>
      <c r="F42" s="25" t="s">
        <v>263</v>
      </c>
      <c r="G42" s="5">
        <v>0.44236800000000004</v>
      </c>
      <c r="H42" s="4">
        <v>44.236800000000002</v>
      </c>
      <c r="J42" s="161"/>
    </row>
    <row r="43" spans="1:10">
      <c r="A43" s="101"/>
      <c r="B43" s="124"/>
      <c r="C43" t="s">
        <v>162</v>
      </c>
      <c r="E43" s="25"/>
      <c r="F43" s="25"/>
      <c r="G43" s="5" t="s">
        <v>314</v>
      </c>
      <c r="H43" s="4"/>
      <c r="J43" s="161"/>
    </row>
    <row r="44" spans="1:10">
      <c r="A44" s="101"/>
      <c r="C44" t="s">
        <v>75</v>
      </c>
      <c r="D44" t="s">
        <v>333</v>
      </c>
      <c r="E44" s="25"/>
      <c r="F44" s="25"/>
      <c r="G44" s="5" t="s">
        <v>314</v>
      </c>
      <c r="H44" s="4"/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>
        <v>1</v>
      </c>
      <c r="F45" s="71" t="s">
        <v>34</v>
      </c>
      <c r="G45" s="123">
        <v>35</v>
      </c>
      <c r="H45" s="17">
        <v>35</v>
      </c>
      <c r="I45" s="17">
        <v>123.4736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>
        <v>1</v>
      </c>
      <c r="F47" s="25" t="s">
        <v>34</v>
      </c>
      <c r="G47" s="5">
        <v>48</v>
      </c>
      <c r="H47" s="5">
        <v>4.8</v>
      </c>
      <c r="J47" s="161"/>
    </row>
    <row r="48" spans="1:10">
      <c r="A48" s="101"/>
      <c r="B48" s="124"/>
      <c r="C48" t="s">
        <v>44</v>
      </c>
      <c r="D48" s="125" t="s">
        <v>279</v>
      </c>
      <c r="E48" s="25">
        <v>1</v>
      </c>
      <c r="F48" s="25" t="s">
        <v>34</v>
      </c>
      <c r="G48" s="5">
        <v>47</v>
      </c>
      <c r="H48" s="5">
        <v>4.7</v>
      </c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s="124" t="s">
        <v>104</v>
      </c>
      <c r="C51" t="s">
        <v>43</v>
      </c>
      <c r="D51" s="108"/>
      <c r="E51" s="35"/>
      <c r="F51" s="25"/>
      <c r="G51" s="5"/>
      <c r="H51" s="4"/>
      <c r="J51" s="161"/>
    </row>
    <row r="52" spans="1:10">
      <c r="A52" s="101"/>
      <c r="B52" s="124" t="s">
        <v>334</v>
      </c>
      <c r="C52" t="s">
        <v>43</v>
      </c>
      <c r="D52" s="125" t="s">
        <v>236</v>
      </c>
      <c r="E52" s="35">
        <v>100</v>
      </c>
      <c r="F52" s="25" t="s">
        <v>25</v>
      </c>
      <c r="G52" s="5">
        <v>1.8687499999999999</v>
      </c>
      <c r="H52" s="4">
        <v>186.875</v>
      </c>
      <c r="J52" s="161"/>
    </row>
    <row r="53" spans="1:10">
      <c r="A53" s="101" t="s">
        <v>341</v>
      </c>
      <c r="B53" s="124" t="s">
        <v>99</v>
      </c>
      <c r="C53" t="s">
        <v>43</v>
      </c>
      <c r="D53" s="125" t="s">
        <v>87</v>
      </c>
      <c r="E53" s="35">
        <v>100</v>
      </c>
      <c r="F53" s="25" t="s">
        <v>25</v>
      </c>
      <c r="G53" s="5">
        <v>1.6539999999999999</v>
      </c>
      <c r="H53" s="4">
        <v>165.39999999999998</v>
      </c>
      <c r="J53" s="161"/>
    </row>
    <row r="54" spans="1:10">
      <c r="A54" s="194">
        <v>150</v>
      </c>
      <c r="B54" s="124"/>
      <c r="D54" s="125"/>
      <c r="E54" s="35"/>
      <c r="F54" s="25"/>
      <c r="G54" s="5"/>
      <c r="H54" s="4"/>
      <c r="J54" s="161"/>
    </row>
    <row r="55" spans="1:10">
      <c r="A55" s="101"/>
      <c r="B55" s="124"/>
      <c r="D55" s="125"/>
      <c r="E55" s="35"/>
      <c r="F55" s="25"/>
      <c r="G55" s="5"/>
      <c r="H55" s="4"/>
      <c r="J55" s="161"/>
    </row>
    <row r="56" spans="1:10">
      <c r="A56" s="101"/>
      <c r="B56" s="124"/>
      <c r="D56" s="125"/>
      <c r="E56" s="35"/>
      <c r="F56" s="25"/>
      <c r="G56" s="5"/>
      <c r="H56" s="4"/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/>
      <c r="F58" s="25" t="s">
        <v>34</v>
      </c>
      <c r="G58" s="5" t="s">
        <v>314</v>
      </c>
      <c r="H58" s="4"/>
      <c r="J58" s="161"/>
    </row>
    <row r="59" spans="1:10">
      <c r="A59" s="101"/>
      <c r="B59" s="124"/>
      <c r="C59" t="s">
        <v>46</v>
      </c>
      <c r="D59" t="s">
        <v>291</v>
      </c>
      <c r="E59" s="126"/>
      <c r="F59" s="25" t="s">
        <v>48</v>
      </c>
      <c r="G59" s="5" t="s">
        <v>314</v>
      </c>
      <c r="H59" s="4"/>
      <c r="J59" s="161"/>
    </row>
    <row r="60" spans="1:10">
      <c r="A60" s="101"/>
      <c r="B60" s="124"/>
      <c r="C60" t="s">
        <v>46</v>
      </c>
      <c r="D60" t="s">
        <v>47</v>
      </c>
      <c r="E60" s="25">
        <v>1</v>
      </c>
      <c r="F60" s="25" t="s">
        <v>34</v>
      </c>
      <c r="G60" s="5">
        <v>13.5</v>
      </c>
      <c r="H60" s="4">
        <v>13.5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0.2</v>
      </c>
      <c r="F61" s="25" t="s">
        <v>48</v>
      </c>
      <c r="G61" s="5">
        <v>34</v>
      </c>
      <c r="H61" s="5">
        <v>6.8000000000000007</v>
      </c>
      <c r="I61" s="4"/>
      <c r="J61" s="175"/>
    </row>
    <row r="62" spans="1:10">
      <c r="A62" s="174"/>
      <c r="B62" s="16"/>
      <c r="C62" s="15"/>
      <c r="D62" s="15"/>
      <c r="E62" s="73"/>
      <c r="F62" s="71"/>
      <c r="G62" s="123" t="s">
        <v>314</v>
      </c>
      <c r="H62" s="17"/>
      <c r="I62" s="17">
        <v>466.77499999999998</v>
      </c>
      <c r="J62" s="175"/>
    </row>
    <row r="63" spans="1:10">
      <c r="A63" s="173" t="s">
        <v>49</v>
      </c>
      <c r="B63" s="11"/>
      <c r="C63" s="12" t="s">
        <v>50</v>
      </c>
      <c r="D63" s="12" t="s">
        <v>88</v>
      </c>
      <c r="E63" s="69"/>
      <c r="F63" s="68" t="s">
        <v>34</v>
      </c>
      <c r="G63" s="13" t="s">
        <v>314</v>
      </c>
      <c r="H63" s="14"/>
      <c r="I63" s="12"/>
      <c r="J63" s="161"/>
    </row>
    <row r="64" spans="1:10">
      <c r="A64" s="101"/>
      <c r="B64" s="124"/>
      <c r="E64" s="127"/>
      <c r="F64" s="25"/>
      <c r="G64" s="5"/>
      <c r="H64" s="4"/>
      <c r="J64" s="161"/>
    </row>
    <row r="65" spans="1:10">
      <c r="A65" s="101"/>
      <c r="B65" s="124" t="s">
        <v>106</v>
      </c>
      <c r="C65" t="s">
        <v>49</v>
      </c>
      <c r="D65" t="s">
        <v>90</v>
      </c>
      <c r="E65" s="127">
        <v>0.4</v>
      </c>
      <c r="F65" s="25" t="s">
        <v>31</v>
      </c>
      <c r="G65" s="5">
        <v>83.627500000000012</v>
      </c>
      <c r="H65" s="4">
        <v>33.451000000000008</v>
      </c>
      <c r="J65" s="161"/>
    </row>
    <row r="66" spans="1:10">
      <c r="A66" s="101"/>
      <c r="B66" s="124" t="s">
        <v>106</v>
      </c>
      <c r="C66" t="s">
        <v>49</v>
      </c>
      <c r="D66" t="s">
        <v>109</v>
      </c>
      <c r="E66" s="127">
        <v>1.5</v>
      </c>
      <c r="F66" s="25" t="s">
        <v>31</v>
      </c>
      <c r="G66" s="5">
        <v>29.529500000000006</v>
      </c>
      <c r="H66" s="4">
        <v>44.294250000000005</v>
      </c>
      <c r="J66" s="161"/>
    </row>
    <row r="67" spans="1:10">
      <c r="A67" s="101"/>
      <c r="B67" s="124"/>
      <c r="E67" s="127"/>
      <c r="F67" s="25"/>
      <c r="G67" s="5"/>
      <c r="H67" s="4"/>
      <c r="J67" s="161"/>
    </row>
    <row r="68" spans="1:10">
      <c r="A68" s="101"/>
      <c r="B68" s="124" t="s">
        <v>360</v>
      </c>
      <c r="C68" t="s">
        <v>49</v>
      </c>
      <c r="D68" t="s">
        <v>242</v>
      </c>
      <c r="E68" s="127">
        <v>1.5</v>
      </c>
      <c r="F68" s="25" t="s">
        <v>31</v>
      </c>
      <c r="G68" s="5">
        <v>62.512999999999998</v>
      </c>
      <c r="H68" s="4">
        <v>93.769499999999994</v>
      </c>
      <c r="J68" s="161"/>
    </row>
    <row r="69" spans="1:10">
      <c r="A69" s="101"/>
      <c r="B69" s="124" t="s">
        <v>360</v>
      </c>
      <c r="C69" t="s">
        <v>49</v>
      </c>
      <c r="D69" t="s">
        <v>241</v>
      </c>
      <c r="E69" s="127">
        <v>1.2</v>
      </c>
      <c r="F69" s="25" t="s">
        <v>31</v>
      </c>
      <c r="G69" s="5">
        <v>71.596250000000012</v>
      </c>
      <c r="H69" s="4">
        <v>85.915500000000009</v>
      </c>
      <c r="J69" s="161"/>
    </row>
    <row r="70" spans="1:10">
      <c r="A70" s="101"/>
      <c r="B70" s="124"/>
      <c r="E70" s="127"/>
      <c r="F70" s="25"/>
      <c r="G70" s="5"/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2</v>
      </c>
      <c r="F72" s="25" t="s">
        <v>34</v>
      </c>
      <c r="G72" s="5">
        <v>35</v>
      </c>
      <c r="H72" s="4">
        <v>70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327.43025</v>
      </c>
      <c r="J73" s="175"/>
    </row>
    <row r="74" spans="1:10">
      <c r="A74" s="173" t="s">
        <v>52</v>
      </c>
      <c r="B74" s="11" t="s">
        <v>106</v>
      </c>
      <c r="C74" s="12" t="s">
        <v>52</v>
      </c>
      <c r="D74" s="12" t="s">
        <v>172</v>
      </c>
      <c r="E74" s="75">
        <v>0.3</v>
      </c>
      <c r="F74" s="68" t="s">
        <v>31</v>
      </c>
      <c r="G74" s="13">
        <v>96.112087500000001</v>
      </c>
      <c r="H74" s="14">
        <v>28.833626249999998</v>
      </c>
      <c r="I74" s="12"/>
      <c r="J74" s="161"/>
    </row>
    <row r="75" spans="1:10">
      <c r="A75" s="101"/>
      <c r="B75" s="124" t="s">
        <v>360</v>
      </c>
      <c r="C75" t="s">
        <v>52</v>
      </c>
      <c r="D75" t="s">
        <v>272</v>
      </c>
      <c r="E75" s="25">
        <v>0.5</v>
      </c>
      <c r="F75" s="25" t="s">
        <v>31</v>
      </c>
      <c r="G75" s="5">
        <v>51.59</v>
      </c>
      <c r="H75" s="4">
        <v>25.795000000000002</v>
      </c>
      <c r="J75" s="161"/>
    </row>
    <row r="76" spans="1:10">
      <c r="A76" s="101"/>
      <c r="B76" s="124"/>
      <c r="E76" s="25"/>
      <c r="F76" s="25"/>
      <c r="G76" s="5" t="s">
        <v>314</v>
      </c>
      <c r="H76" s="4"/>
      <c r="J76" s="161"/>
    </row>
    <row r="77" spans="1:10">
      <c r="A77" s="101"/>
      <c r="B77" s="124"/>
      <c r="C77" t="s">
        <v>53</v>
      </c>
      <c r="D77" t="s">
        <v>124</v>
      </c>
      <c r="E77" s="25">
        <v>1</v>
      </c>
      <c r="F77" s="25" t="s">
        <v>34</v>
      </c>
      <c r="G77" s="5">
        <v>35</v>
      </c>
      <c r="H77" s="4">
        <v>35</v>
      </c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89.628626249999996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190</v>
      </c>
      <c r="F79" s="68" t="s">
        <v>55</v>
      </c>
      <c r="G79" s="13">
        <v>4.38</v>
      </c>
      <c r="H79" s="14">
        <v>832.19999999999993</v>
      </c>
      <c r="I79" s="12"/>
      <c r="J79" s="161"/>
    </row>
    <row r="80" spans="1:10">
      <c r="A80" s="101"/>
      <c r="B80" s="124"/>
      <c r="C80" t="s">
        <v>54</v>
      </c>
      <c r="D80" s="108" t="s">
        <v>363</v>
      </c>
      <c r="E80" s="25">
        <v>1</v>
      </c>
      <c r="F80" s="25" t="s">
        <v>57</v>
      </c>
      <c r="G80" s="5">
        <v>850</v>
      </c>
      <c r="H80" s="4">
        <v>85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917.19999999999993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4"/>
      <c r="J84" s="175"/>
    </row>
    <row r="85" spans="1:10">
      <c r="A85" s="174"/>
      <c r="B85" s="16"/>
      <c r="C85" s="15"/>
      <c r="D85" s="15"/>
      <c r="E85" s="71"/>
      <c r="F85" s="71"/>
      <c r="G85" s="123" t="s">
        <v>314</v>
      </c>
      <c r="H85" s="17"/>
      <c r="I85" s="17">
        <v>0</v>
      </c>
      <c r="J85" s="175"/>
    </row>
    <row r="86" spans="1:10">
      <c r="A86" s="173" t="s">
        <v>61</v>
      </c>
      <c r="B86" s="11"/>
      <c r="C86" s="12" t="s">
        <v>62</v>
      </c>
      <c r="D86" s="12"/>
      <c r="E86" s="23"/>
      <c r="F86" s="68"/>
      <c r="G86" s="13" t="s">
        <v>314</v>
      </c>
      <c r="H86" s="13"/>
      <c r="I86" s="12"/>
      <c r="J86" s="161"/>
    </row>
    <row r="87" spans="1:10">
      <c r="A87" s="101"/>
      <c r="B87" s="124"/>
      <c r="C87" t="s">
        <v>38</v>
      </c>
      <c r="E87" s="25"/>
      <c r="F87" s="25"/>
      <c r="G87" s="5" t="s">
        <v>314</v>
      </c>
      <c r="H87" s="5"/>
      <c r="J87" s="161"/>
    </row>
    <row r="88" spans="1:10">
      <c r="A88" s="101"/>
      <c r="B88" s="124"/>
      <c r="C88" t="s">
        <v>33</v>
      </c>
      <c r="E88" s="25"/>
      <c r="F88" s="25"/>
      <c r="G88" s="5" t="s">
        <v>314</v>
      </c>
      <c r="H88" s="4"/>
      <c r="J88" s="161"/>
    </row>
    <row r="89" spans="1:10">
      <c r="A89" s="101"/>
      <c r="B89" s="124"/>
      <c r="C89" t="s">
        <v>61</v>
      </c>
      <c r="D89" s="125" t="s">
        <v>113</v>
      </c>
      <c r="E89" s="25">
        <v>1</v>
      </c>
      <c r="F89" s="25" t="s">
        <v>2</v>
      </c>
      <c r="G89" s="5">
        <v>521</v>
      </c>
      <c r="H89" s="4">
        <v>521</v>
      </c>
      <c r="J89" s="161"/>
    </row>
    <row r="90" spans="1:10">
      <c r="A90" s="101"/>
      <c r="B90" s="124"/>
      <c r="C90" t="s">
        <v>61</v>
      </c>
      <c r="D90" s="107" t="s">
        <v>330</v>
      </c>
      <c r="E90" s="35">
        <v>1</v>
      </c>
      <c r="F90" s="25" t="s">
        <v>2</v>
      </c>
      <c r="G90" s="5">
        <v>35</v>
      </c>
      <c r="H90" s="4">
        <v>35</v>
      </c>
      <c r="J90" s="161"/>
    </row>
    <row r="91" spans="1:10">
      <c r="A91" s="101"/>
      <c r="B91" s="124"/>
      <c r="C91" t="s">
        <v>61</v>
      </c>
      <c r="D91" t="s">
        <v>65</v>
      </c>
      <c r="E91" s="127">
        <v>0.47539999999999999</v>
      </c>
      <c r="F91" s="25" t="s">
        <v>66</v>
      </c>
      <c r="G91" s="5">
        <v>30</v>
      </c>
      <c r="H91" s="4">
        <v>14.262</v>
      </c>
      <c r="J91" s="161"/>
    </row>
    <row r="92" spans="1:10">
      <c r="A92" s="101"/>
      <c r="B92" s="124"/>
      <c r="C92" t="s">
        <v>61</v>
      </c>
      <c r="D92" t="s">
        <v>289</v>
      </c>
      <c r="E92" s="35">
        <v>0</v>
      </c>
      <c r="F92" s="25" t="s">
        <v>15</v>
      </c>
      <c r="G92" s="5">
        <v>50</v>
      </c>
      <c r="H92" s="4"/>
      <c r="I92" s="4"/>
      <c r="J92" s="175"/>
    </row>
    <row r="93" spans="1:10">
      <c r="A93" s="174"/>
      <c r="B93" s="16"/>
      <c r="C93" s="15"/>
      <c r="D93" s="15"/>
      <c r="E93" s="78"/>
      <c r="F93" s="71"/>
      <c r="G93" s="123" t="s">
        <v>314</v>
      </c>
      <c r="H93" s="17"/>
      <c r="I93" s="17">
        <v>570.26199999999994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305</v>
      </c>
      <c r="E95" s="70"/>
      <c r="F95" s="25"/>
      <c r="G95" s="5" t="s">
        <v>314</v>
      </c>
      <c r="H95" s="4"/>
      <c r="J95" s="161"/>
    </row>
    <row r="96" spans="1:10">
      <c r="A96" s="101"/>
      <c r="B96" s="124"/>
      <c r="C96" t="s">
        <v>71</v>
      </c>
      <c r="D96" t="s">
        <v>307</v>
      </c>
      <c r="E96" s="70"/>
      <c r="F96" s="25"/>
      <c r="G96" s="5" t="s">
        <v>314</v>
      </c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/>
      <c r="F98" s="25"/>
      <c r="G98" s="5" t="s">
        <v>314</v>
      </c>
      <c r="H98" s="4"/>
      <c r="J98" s="161"/>
    </row>
    <row r="99" spans="1:10">
      <c r="A99" s="101"/>
      <c r="B99" s="124"/>
      <c r="C99" t="s">
        <v>74</v>
      </c>
      <c r="D99" s="33" t="s">
        <v>282</v>
      </c>
      <c r="E99" s="70">
        <v>10</v>
      </c>
      <c r="F99" s="25" t="s">
        <v>48</v>
      </c>
      <c r="G99" s="5">
        <v>10</v>
      </c>
      <c r="H99" s="4">
        <v>100</v>
      </c>
      <c r="J99" s="161"/>
    </row>
    <row r="100" spans="1:10">
      <c r="A100" s="101"/>
      <c r="B100" s="124"/>
      <c r="C100" t="s">
        <v>75</v>
      </c>
      <c r="D100" t="s">
        <v>76</v>
      </c>
      <c r="E100" s="70">
        <v>10</v>
      </c>
      <c r="F100" s="25" t="s">
        <v>48</v>
      </c>
      <c r="G100" s="5">
        <v>20.838600000000003</v>
      </c>
      <c r="H100" s="4">
        <v>41.677200000000006</v>
      </c>
      <c r="J100" s="161"/>
    </row>
    <row r="101" spans="1:10">
      <c r="A101" s="101"/>
      <c r="B101" s="124"/>
      <c r="C101" t="s">
        <v>74</v>
      </c>
      <c r="D101" t="s">
        <v>72</v>
      </c>
      <c r="E101" s="70">
        <v>10</v>
      </c>
      <c r="F101" s="25" t="s">
        <v>48</v>
      </c>
      <c r="G101" s="5">
        <v>2</v>
      </c>
      <c r="H101" s="4">
        <v>20</v>
      </c>
      <c r="J101" s="161"/>
    </row>
    <row r="102" spans="1:10">
      <c r="A102" s="101"/>
      <c r="B102" s="124"/>
      <c r="C102" t="s">
        <v>77</v>
      </c>
      <c r="D102" t="s">
        <v>114</v>
      </c>
      <c r="E102" s="70">
        <v>10</v>
      </c>
      <c r="F102" s="25" t="s">
        <v>48</v>
      </c>
      <c r="G102" s="5">
        <v>36</v>
      </c>
      <c r="H102" s="4">
        <v>360</v>
      </c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521.67719999999997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327</v>
      </c>
      <c r="E104" s="23">
        <v>10</v>
      </c>
      <c r="F104" s="68" t="s">
        <v>48</v>
      </c>
      <c r="G104" s="13">
        <v>11</v>
      </c>
      <c r="H104" s="14">
        <v>110</v>
      </c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70">
        <v>10</v>
      </c>
      <c r="F105" s="25" t="s">
        <v>48</v>
      </c>
      <c r="G105" s="130">
        <v>8.9999999999999993E-3</v>
      </c>
      <c r="H105" s="4">
        <v>46.8</v>
      </c>
      <c r="J105" s="161"/>
    </row>
    <row r="106" spans="1:10">
      <c r="A106" s="101"/>
      <c r="B106" s="124"/>
      <c r="C106" t="s">
        <v>81</v>
      </c>
      <c r="D106" t="s">
        <v>115</v>
      </c>
      <c r="E106" s="70"/>
      <c r="F106" s="25" t="s">
        <v>48</v>
      </c>
      <c r="G106" s="5" t="s">
        <v>314</v>
      </c>
      <c r="H106" s="4"/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2.6</v>
      </c>
      <c r="J107" s="161"/>
    </row>
    <row r="108" spans="1:10">
      <c r="A108" s="101"/>
      <c r="B108" s="124"/>
      <c r="C108" t="s">
        <v>300</v>
      </c>
      <c r="D108" t="s">
        <v>299</v>
      </c>
      <c r="G108" s="4"/>
      <c r="H108" s="4"/>
      <c r="J108" s="161"/>
    </row>
    <row r="109" spans="1:10">
      <c r="A109" s="101"/>
      <c r="B109" s="124"/>
      <c r="C109" t="s">
        <v>300</v>
      </c>
      <c r="D109" t="s">
        <v>301</v>
      </c>
      <c r="G109" s="4"/>
      <c r="H109" s="4"/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159.4</v>
      </c>
      <c r="J111" s="176">
        <v>4477.0797324999994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1262.9202675000006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116</v>
      </c>
      <c r="J115" s="169">
        <v>447.70797324999995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0.77997904747386748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104">
    <cfRule type="cellIs" dxfId="39" priority="1" operator="greaterThanOrEqual">
      <formula>10</formula>
    </cfRule>
  </conditionalFormatting>
  <conditionalFormatting sqref="G106">
    <cfRule type="cellIs" dxfId="38" priority="2" operator="greaterThanOrEqual">
      <formula>10</formula>
    </cfRule>
  </conditionalFormatting>
  <conditionalFormatting sqref="G107">
    <cfRule type="cellIs" dxfId="37" priority="3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A9AB-2FAF-4C2D-98FF-961215C48BE5}">
  <dimension ref="A1:J118"/>
  <sheetViews>
    <sheetView view="pageBreakPreview" zoomScale="110" zoomScaleNormal="100" zoomScaleSheetLayoutView="110" workbookViewId="0">
      <selection activeCell="D20" sqref="D20"/>
    </sheetView>
  </sheetViews>
  <sheetFormatPr defaultRowHeight="15"/>
  <cols>
    <col min="1" max="1" width="14.85546875" customWidth="1"/>
    <col min="3" max="3" width="14.42578125" customWidth="1"/>
    <col min="4" max="4" width="23.140625" customWidth="1"/>
    <col min="5" max="5" width="8.5703125" customWidth="1"/>
    <col min="6" max="6" width="5.42578125" customWidth="1"/>
    <col min="7" max="10" width="9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151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46126</v>
      </c>
      <c r="F6" s="18" t="s">
        <v>3</v>
      </c>
      <c r="J6" s="161"/>
    </row>
    <row r="7" spans="1:10">
      <c r="A7" s="101"/>
      <c r="F7" s="18" t="s">
        <v>120</v>
      </c>
      <c r="G7">
        <v>35</v>
      </c>
      <c r="H7" t="s">
        <v>150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67" t="s">
        <v>11</v>
      </c>
    </row>
    <row r="10" spans="1:10">
      <c r="A10" s="168" t="s">
        <v>24</v>
      </c>
      <c r="E10" s="35">
        <v>2200</v>
      </c>
      <c r="F10" s="25" t="s">
        <v>152</v>
      </c>
      <c r="G10" s="26">
        <v>2.5</v>
      </c>
      <c r="H10" s="4">
        <v>5500</v>
      </c>
      <c r="I10" s="4"/>
      <c r="J10" s="161"/>
    </row>
    <row r="11" spans="1:10">
      <c r="A11" s="168" t="s">
        <v>14</v>
      </c>
      <c r="C11" t="s">
        <v>208</v>
      </c>
      <c r="E11" s="70">
        <v>8.25</v>
      </c>
      <c r="F11" s="25" t="s">
        <v>288</v>
      </c>
      <c r="G11" s="22">
        <v>150</v>
      </c>
      <c r="H11" s="4">
        <v>1237.5</v>
      </c>
      <c r="I11" s="4"/>
      <c r="J11" s="161"/>
    </row>
    <row r="12" spans="1:10">
      <c r="A12" s="168" t="s">
        <v>153</v>
      </c>
      <c r="E12" s="35">
        <v>3400</v>
      </c>
      <c r="F12" s="25" t="s">
        <v>17</v>
      </c>
      <c r="G12" s="26">
        <v>0.25</v>
      </c>
      <c r="H12" s="4">
        <v>850</v>
      </c>
      <c r="I12" s="4"/>
      <c r="J12" s="161"/>
    </row>
    <row r="13" spans="1:10">
      <c r="A13" s="168" t="s">
        <v>154</v>
      </c>
      <c r="E13" s="35">
        <v>5000</v>
      </c>
      <c r="F13" s="25" t="s">
        <v>17</v>
      </c>
      <c r="G13" s="26">
        <v>0.25</v>
      </c>
      <c r="H13" s="4">
        <v>1250</v>
      </c>
      <c r="I13" s="4"/>
      <c r="J13" s="161"/>
    </row>
    <row r="14" spans="1:10">
      <c r="A14" s="101"/>
      <c r="E14" s="35"/>
      <c r="F14" s="25"/>
      <c r="G14" s="26"/>
      <c r="H14" s="4"/>
      <c r="I14" s="4">
        <v>8837.5</v>
      </c>
      <c r="J14" s="169">
        <v>8837.5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86" t="s">
        <v>11</v>
      </c>
    </row>
    <row r="18" spans="1:10">
      <c r="A18" s="173" t="s">
        <v>24</v>
      </c>
      <c r="B18" s="11"/>
      <c r="C18" s="12" t="s">
        <v>24</v>
      </c>
      <c r="D18" s="137" t="s">
        <v>296</v>
      </c>
      <c r="E18" s="69">
        <v>10</v>
      </c>
      <c r="F18" s="68" t="s">
        <v>25</v>
      </c>
      <c r="G18" s="13">
        <v>7.1</v>
      </c>
      <c r="H18" s="14">
        <v>71</v>
      </c>
      <c r="I18" s="12"/>
      <c r="J18" s="187"/>
    </row>
    <row r="19" spans="1:10">
      <c r="A19" s="174"/>
      <c r="B19" s="16"/>
      <c r="C19" s="15" t="s">
        <v>26</v>
      </c>
      <c r="D19" s="122" t="s">
        <v>229</v>
      </c>
      <c r="E19" s="78">
        <v>10</v>
      </c>
      <c r="F19" s="71" t="s">
        <v>25</v>
      </c>
      <c r="G19" s="123">
        <v>7.0000000000000007E-2</v>
      </c>
      <c r="H19" s="123">
        <v>0.70000000000000007</v>
      </c>
      <c r="I19" s="17">
        <v>71.7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159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01"/>
      <c r="B28" s="124"/>
      <c r="C28" t="s">
        <v>35</v>
      </c>
      <c r="D28" t="s">
        <v>283</v>
      </c>
      <c r="E28" s="25">
        <v>1</v>
      </c>
      <c r="F28" s="25" t="s">
        <v>34</v>
      </c>
      <c r="G28" s="5">
        <v>55</v>
      </c>
      <c r="H28" s="4">
        <v>55</v>
      </c>
      <c r="I28" s="4">
        <v>845.22235000000001</v>
      </c>
      <c r="J28" s="175"/>
    </row>
    <row r="29" spans="1:10">
      <c r="A29" s="188" t="s">
        <v>29</v>
      </c>
      <c r="B29" s="138" t="s">
        <v>97</v>
      </c>
      <c r="C29" s="139" t="s">
        <v>29</v>
      </c>
      <c r="D29" s="139" t="s">
        <v>155</v>
      </c>
      <c r="E29" s="140">
        <v>4</v>
      </c>
      <c r="F29" s="141" t="s">
        <v>31</v>
      </c>
      <c r="G29" s="142">
        <v>33.58069166666666</v>
      </c>
      <c r="H29" s="143">
        <v>134.32276666666664</v>
      </c>
      <c r="I29" s="139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160</v>
      </c>
      <c r="C31" t="s">
        <v>29</v>
      </c>
      <c r="D31" t="s">
        <v>156</v>
      </c>
      <c r="E31" s="70">
        <v>2</v>
      </c>
      <c r="F31" s="25" t="s">
        <v>31</v>
      </c>
      <c r="G31" s="5">
        <v>12.21</v>
      </c>
      <c r="H31" s="4">
        <v>24.42</v>
      </c>
      <c r="J31" s="161"/>
    </row>
    <row r="32" spans="1:10">
      <c r="A32" s="101"/>
      <c r="B32" s="124" t="s">
        <v>160</v>
      </c>
      <c r="C32" t="s">
        <v>29</v>
      </c>
      <c r="D32" t="s">
        <v>157</v>
      </c>
      <c r="E32" s="70">
        <v>1.5</v>
      </c>
      <c r="F32" s="25" t="s">
        <v>31</v>
      </c>
      <c r="G32" s="5">
        <v>30.03</v>
      </c>
      <c r="H32" s="4">
        <v>45.045000000000002</v>
      </c>
      <c r="J32" s="161"/>
    </row>
    <row r="33" spans="1:10">
      <c r="A33" s="101"/>
      <c r="B33" s="124"/>
      <c r="E33" s="70"/>
      <c r="F33" s="25"/>
      <c r="G33" s="5" t="s">
        <v>314</v>
      </c>
      <c r="H33" s="4"/>
      <c r="J33" s="161"/>
    </row>
    <row r="34" spans="1:10">
      <c r="A34" s="101"/>
      <c r="B34" s="124" t="s">
        <v>161</v>
      </c>
      <c r="C34" t="s">
        <v>29</v>
      </c>
      <c r="D34" t="s">
        <v>101</v>
      </c>
      <c r="E34" s="127">
        <v>1.75</v>
      </c>
      <c r="F34" s="25" t="s">
        <v>31</v>
      </c>
      <c r="G34" s="5">
        <v>79.332000000000008</v>
      </c>
      <c r="H34" s="4">
        <v>138.83100000000002</v>
      </c>
      <c r="J34" s="161"/>
    </row>
    <row r="35" spans="1:10">
      <c r="A35" s="101"/>
      <c r="B35" s="124"/>
      <c r="E35" s="127"/>
      <c r="F35" s="25"/>
      <c r="G35" s="5" t="s">
        <v>314</v>
      </c>
      <c r="H35" s="4"/>
      <c r="J35" s="161"/>
    </row>
    <row r="36" spans="1:10">
      <c r="A36" s="101"/>
      <c r="B36" s="124" t="s">
        <v>161</v>
      </c>
      <c r="C36" t="s">
        <v>29</v>
      </c>
      <c r="D36" t="s">
        <v>158</v>
      </c>
      <c r="E36" s="127">
        <v>0.75</v>
      </c>
      <c r="F36" s="25" t="s">
        <v>31</v>
      </c>
      <c r="G36" s="5">
        <v>91.465500000000006</v>
      </c>
      <c r="H36" s="4">
        <v>68.599125000000001</v>
      </c>
      <c r="J36" s="161"/>
    </row>
    <row r="37" spans="1:10">
      <c r="A37" s="101"/>
      <c r="B37" s="124"/>
      <c r="E37" s="127"/>
      <c r="F37" s="25"/>
      <c r="G37" s="5" t="s">
        <v>314</v>
      </c>
      <c r="H37" s="4"/>
      <c r="J37" s="161"/>
    </row>
    <row r="38" spans="1:10">
      <c r="A38" s="101"/>
      <c r="B38" s="124"/>
      <c r="E38" s="25"/>
      <c r="F38" s="25"/>
      <c r="G38" s="5" t="s">
        <v>314</v>
      </c>
      <c r="H38" s="4"/>
      <c r="J38" s="161"/>
    </row>
    <row r="39" spans="1:10">
      <c r="A39" s="101"/>
      <c r="B39" s="124"/>
      <c r="C39" t="s">
        <v>33</v>
      </c>
      <c r="D39" t="s">
        <v>124</v>
      </c>
      <c r="E39" s="25">
        <v>2</v>
      </c>
      <c r="F39" s="25" t="s">
        <v>34</v>
      </c>
      <c r="G39" s="5">
        <v>35</v>
      </c>
      <c r="H39" s="4">
        <v>70</v>
      </c>
      <c r="J39" s="175"/>
    </row>
    <row r="40" spans="1:10">
      <c r="A40" s="174"/>
      <c r="B40" s="16"/>
      <c r="C40" s="15"/>
      <c r="D40" s="15"/>
      <c r="E40" s="71"/>
      <c r="F40" s="71"/>
      <c r="G40" s="123" t="s">
        <v>314</v>
      </c>
      <c r="H40" s="17"/>
      <c r="I40" s="17">
        <v>481.21789166666667</v>
      </c>
      <c r="J40" s="175"/>
    </row>
    <row r="41" spans="1:10">
      <c r="A41" s="173" t="s">
        <v>39</v>
      </c>
      <c r="B41" s="11" t="s">
        <v>334</v>
      </c>
      <c r="C41" s="12" t="s">
        <v>75</v>
      </c>
      <c r="D41" s="12" t="s">
        <v>262</v>
      </c>
      <c r="E41" s="23">
        <v>5</v>
      </c>
      <c r="F41" s="68" t="s">
        <v>25</v>
      </c>
      <c r="G41" s="13">
        <v>18.774000000000001</v>
      </c>
      <c r="H41" s="14">
        <v>93.87</v>
      </c>
      <c r="I41" s="12"/>
      <c r="J41" s="161"/>
    </row>
    <row r="42" spans="1:10">
      <c r="A42" s="101"/>
      <c r="B42" s="124"/>
      <c r="E42" s="70"/>
      <c r="F42" s="25"/>
      <c r="G42" s="5" t="s">
        <v>314</v>
      </c>
      <c r="H42" s="4"/>
      <c r="J42" s="161"/>
    </row>
    <row r="43" spans="1:10">
      <c r="A43" s="101"/>
      <c r="B43" s="124"/>
      <c r="C43" t="s">
        <v>162</v>
      </c>
      <c r="E43" s="25"/>
      <c r="F43" s="25"/>
      <c r="G43" s="5" t="s">
        <v>314</v>
      </c>
      <c r="H43" s="4"/>
      <c r="J43" s="161"/>
    </row>
    <row r="44" spans="1:10">
      <c r="A44" s="101"/>
      <c r="C44" t="s">
        <v>75</v>
      </c>
      <c r="D44" t="s">
        <v>333</v>
      </c>
      <c r="E44" s="25"/>
      <c r="F44" s="25"/>
      <c r="G44" s="5" t="s">
        <v>314</v>
      </c>
      <c r="H44" s="4"/>
      <c r="J44" s="161"/>
    </row>
    <row r="45" spans="1:10">
      <c r="A45" s="101"/>
      <c r="B45" s="124"/>
      <c r="E45" s="25"/>
      <c r="F45" s="25"/>
      <c r="G45" s="5"/>
      <c r="H45" s="4"/>
      <c r="I45" s="4"/>
      <c r="J45" s="175"/>
    </row>
    <row r="46" spans="1:10">
      <c r="A46" s="101"/>
      <c r="B46" s="124"/>
      <c r="C46" t="s">
        <v>42</v>
      </c>
      <c r="D46" t="s">
        <v>124</v>
      </c>
      <c r="E46" s="25">
        <v>1</v>
      </c>
      <c r="F46" s="25" t="s">
        <v>34</v>
      </c>
      <c r="G46" s="5">
        <v>35</v>
      </c>
      <c r="H46" s="4">
        <v>35</v>
      </c>
      <c r="I46" s="4">
        <v>128.87</v>
      </c>
      <c r="J46" s="175"/>
    </row>
    <row r="47" spans="1:10">
      <c r="A47" s="173" t="s">
        <v>43</v>
      </c>
      <c r="B47" s="11"/>
      <c r="C47" s="12" t="s">
        <v>44</v>
      </c>
      <c r="D47" s="12" t="s">
        <v>280</v>
      </c>
      <c r="E47" s="68">
        <v>1</v>
      </c>
      <c r="F47" s="68" t="s">
        <v>34</v>
      </c>
      <c r="G47" s="13">
        <v>61</v>
      </c>
      <c r="H47" s="13">
        <v>6.1</v>
      </c>
      <c r="I47" s="12"/>
      <c r="J47" s="161"/>
    </row>
    <row r="48" spans="1:10">
      <c r="A48" s="101"/>
      <c r="B48" s="124"/>
      <c r="C48" t="s">
        <v>44</v>
      </c>
      <c r="D48" s="125" t="s">
        <v>278</v>
      </c>
      <c r="E48" s="25">
        <v>1</v>
      </c>
      <c r="F48" s="25" t="s">
        <v>34</v>
      </c>
      <c r="G48" s="5">
        <v>48</v>
      </c>
      <c r="H48" s="5">
        <v>4.8</v>
      </c>
      <c r="J48" s="161"/>
    </row>
    <row r="49" spans="1:10">
      <c r="A49" s="101"/>
      <c r="B49" s="124"/>
      <c r="C49" t="s">
        <v>44</v>
      </c>
      <c r="D49" s="125" t="s">
        <v>279</v>
      </c>
      <c r="E49" s="25">
        <v>1</v>
      </c>
      <c r="F49" s="25" t="s">
        <v>34</v>
      </c>
      <c r="G49" s="5">
        <v>47</v>
      </c>
      <c r="H49" s="5">
        <v>4.7</v>
      </c>
      <c r="J49" s="161"/>
    </row>
    <row r="50" spans="1:10">
      <c r="A50" s="101"/>
      <c r="B50" s="124"/>
      <c r="C50" t="s">
        <v>200</v>
      </c>
      <c r="D50" s="125" t="s">
        <v>267</v>
      </c>
      <c r="E50" s="25">
        <v>0</v>
      </c>
      <c r="F50" s="25" t="s">
        <v>34</v>
      </c>
      <c r="G50" s="5">
        <v>96</v>
      </c>
      <c r="H50" s="5"/>
      <c r="J50" s="161"/>
    </row>
    <row r="51" spans="1:10">
      <c r="A51" s="101"/>
      <c r="B51" s="128" t="s">
        <v>123</v>
      </c>
      <c r="C51" t="s">
        <v>43</v>
      </c>
      <c r="D51" s="125" t="s">
        <v>45</v>
      </c>
      <c r="E51" s="25">
        <v>0.8</v>
      </c>
      <c r="F51" s="25" t="s">
        <v>48</v>
      </c>
      <c r="G51" s="5">
        <v>86.25</v>
      </c>
      <c r="H51" s="4">
        <v>69</v>
      </c>
      <c r="J51" s="161"/>
    </row>
    <row r="52" spans="1:10">
      <c r="A52" s="101"/>
      <c r="B52" s="124" t="s">
        <v>104</v>
      </c>
      <c r="C52" t="s">
        <v>43</v>
      </c>
      <c r="D52" s="125" t="s">
        <v>163</v>
      </c>
      <c r="E52" s="35">
        <v>150</v>
      </c>
      <c r="F52" s="25" t="s">
        <v>25</v>
      </c>
      <c r="G52" s="5">
        <v>1.55</v>
      </c>
      <c r="H52" s="4">
        <v>232.5</v>
      </c>
      <c r="J52" s="161"/>
    </row>
    <row r="53" spans="1:10">
      <c r="A53" s="101"/>
      <c r="B53" s="124" t="s">
        <v>164</v>
      </c>
      <c r="C53" t="s">
        <v>43</v>
      </c>
      <c r="D53" s="125" t="s">
        <v>86</v>
      </c>
      <c r="E53" s="35">
        <v>150</v>
      </c>
      <c r="F53" s="25" t="s">
        <v>25</v>
      </c>
      <c r="G53" s="5">
        <v>0.89467200000000002</v>
      </c>
      <c r="H53" s="4">
        <v>134.20080000000002</v>
      </c>
      <c r="J53" s="161"/>
    </row>
    <row r="54" spans="1:10">
      <c r="A54" s="101"/>
      <c r="B54" s="124" t="s">
        <v>165</v>
      </c>
      <c r="C54" t="s">
        <v>43</v>
      </c>
      <c r="D54" s="125" t="s">
        <v>87</v>
      </c>
      <c r="E54" s="35">
        <v>150</v>
      </c>
      <c r="F54" s="25" t="s">
        <v>25</v>
      </c>
      <c r="G54" s="5">
        <v>1.6539999999999999</v>
      </c>
      <c r="H54" s="4">
        <v>248.1</v>
      </c>
      <c r="J54" s="161"/>
    </row>
    <row r="55" spans="1:10">
      <c r="A55" s="101"/>
      <c r="B55" s="124" t="s">
        <v>166</v>
      </c>
      <c r="C55" t="s">
        <v>43</v>
      </c>
      <c r="D55" s="125" t="s">
        <v>87</v>
      </c>
      <c r="E55" s="35">
        <v>150</v>
      </c>
      <c r="F55" s="25" t="s">
        <v>25</v>
      </c>
      <c r="G55" s="5">
        <v>1.6539999999999999</v>
      </c>
      <c r="H55" s="4">
        <v>248.1</v>
      </c>
      <c r="J55" s="161"/>
    </row>
    <row r="56" spans="1:10">
      <c r="A56" s="101"/>
      <c r="B56" s="124" t="s">
        <v>167</v>
      </c>
      <c r="C56" t="s">
        <v>43</v>
      </c>
      <c r="D56" s="125" t="s">
        <v>87</v>
      </c>
      <c r="E56" s="35">
        <v>60</v>
      </c>
      <c r="F56" s="25" t="s">
        <v>25</v>
      </c>
      <c r="G56" s="5">
        <v>1.6539999999999999</v>
      </c>
      <c r="H56" s="4">
        <v>99.24</v>
      </c>
      <c r="J56" s="161"/>
    </row>
    <row r="57" spans="1:10">
      <c r="A57" s="101"/>
      <c r="B57" s="124" t="s">
        <v>167</v>
      </c>
      <c r="C57" t="s">
        <v>43</v>
      </c>
      <c r="D57" s="125" t="s">
        <v>169</v>
      </c>
      <c r="E57" s="35">
        <v>50</v>
      </c>
      <c r="F57" s="25" t="s">
        <v>25</v>
      </c>
      <c r="G57" s="5">
        <v>1.0495934999999998</v>
      </c>
      <c r="H57" s="4">
        <v>52.479674999999993</v>
      </c>
      <c r="J57" s="161"/>
    </row>
    <row r="58" spans="1:10">
      <c r="A58" s="101"/>
      <c r="B58" s="124" t="s">
        <v>168</v>
      </c>
      <c r="C58" t="s">
        <v>43</v>
      </c>
      <c r="D58" s="125" t="s">
        <v>87</v>
      </c>
      <c r="E58" s="35">
        <v>60</v>
      </c>
      <c r="F58" s="25" t="s">
        <v>25</v>
      </c>
      <c r="G58" s="5">
        <v>1.6539999999999999</v>
      </c>
      <c r="H58" s="4">
        <v>99.24</v>
      </c>
      <c r="J58" s="161"/>
    </row>
    <row r="59" spans="1:10">
      <c r="A59" s="101"/>
      <c r="B59" s="124"/>
      <c r="C59" t="s">
        <v>46</v>
      </c>
      <c r="D59" t="s">
        <v>290</v>
      </c>
      <c r="E59" s="25">
        <v>0</v>
      </c>
      <c r="F59" s="25" t="s">
        <v>34</v>
      </c>
      <c r="G59" s="5">
        <v>15</v>
      </c>
      <c r="H59" s="4">
        <v>0</v>
      </c>
      <c r="J59" s="161"/>
    </row>
    <row r="60" spans="1:10">
      <c r="A60" s="101"/>
      <c r="B60" s="124"/>
      <c r="C60" t="s">
        <v>46</v>
      </c>
      <c r="D60" t="s">
        <v>291</v>
      </c>
      <c r="E60" s="35">
        <v>0</v>
      </c>
      <c r="F60" s="25" t="s">
        <v>48</v>
      </c>
      <c r="G60" s="5">
        <v>34</v>
      </c>
      <c r="H60" s="4">
        <v>0</v>
      </c>
      <c r="J60" s="161"/>
    </row>
    <row r="61" spans="1:10">
      <c r="A61" s="101"/>
      <c r="B61" s="124"/>
      <c r="C61" t="s">
        <v>46</v>
      </c>
      <c r="D61" t="s">
        <v>47</v>
      </c>
      <c r="E61" s="25">
        <v>5</v>
      </c>
      <c r="F61" s="25" t="s">
        <v>34</v>
      </c>
      <c r="G61" s="5">
        <v>13.5</v>
      </c>
      <c r="H61" s="4">
        <v>67.5</v>
      </c>
      <c r="J61" s="161"/>
    </row>
    <row r="62" spans="1:10">
      <c r="A62" s="101"/>
      <c r="B62" s="124"/>
      <c r="C62" t="s">
        <v>43</v>
      </c>
      <c r="D62" t="s">
        <v>26</v>
      </c>
      <c r="E62" s="127">
        <v>0.77</v>
      </c>
      <c r="F62" s="25" t="s">
        <v>48</v>
      </c>
      <c r="G62" s="5">
        <v>34</v>
      </c>
      <c r="H62" s="4">
        <v>26.18</v>
      </c>
      <c r="I62" s="4"/>
      <c r="J62" s="175"/>
    </row>
    <row r="63" spans="1:10">
      <c r="A63" s="101"/>
      <c r="B63" s="124"/>
      <c r="E63" s="127"/>
      <c r="F63" s="25"/>
      <c r="G63" s="5" t="s">
        <v>314</v>
      </c>
      <c r="H63" s="4"/>
      <c r="I63" s="4">
        <v>1292.1404750000002</v>
      </c>
      <c r="J63" s="175"/>
    </row>
    <row r="64" spans="1:10">
      <c r="A64" s="173" t="s">
        <v>49</v>
      </c>
      <c r="B64" s="11"/>
      <c r="C64" s="12" t="s">
        <v>50</v>
      </c>
      <c r="D64" s="12" t="s">
        <v>88</v>
      </c>
      <c r="E64" s="69"/>
      <c r="F64" s="68" t="s">
        <v>34</v>
      </c>
      <c r="G64" s="13" t="s">
        <v>314</v>
      </c>
      <c r="H64" s="14"/>
      <c r="I64" s="12"/>
      <c r="J64" s="161"/>
    </row>
    <row r="65" spans="1:10">
      <c r="A65" s="101"/>
      <c r="B65" s="124" t="s">
        <v>171</v>
      </c>
      <c r="C65" t="s">
        <v>49</v>
      </c>
      <c r="D65" t="s">
        <v>89</v>
      </c>
      <c r="E65" s="127">
        <v>0.3</v>
      </c>
      <c r="F65" s="25" t="s">
        <v>31</v>
      </c>
      <c r="G65" s="5">
        <v>45.206333333333333</v>
      </c>
      <c r="H65" s="4">
        <v>13.5619</v>
      </c>
      <c r="J65" s="161"/>
    </row>
    <row r="66" spans="1:10">
      <c r="A66" s="101"/>
      <c r="B66" s="124" t="s">
        <v>173</v>
      </c>
      <c r="C66" t="s">
        <v>49</v>
      </c>
      <c r="D66" t="s">
        <v>90</v>
      </c>
      <c r="E66" s="127">
        <v>0.4</v>
      </c>
      <c r="F66" s="25" t="s">
        <v>31</v>
      </c>
      <c r="G66" s="5">
        <v>83.627500000000012</v>
      </c>
      <c r="H66" s="4">
        <v>33.451000000000008</v>
      </c>
      <c r="J66" s="161"/>
    </row>
    <row r="67" spans="1:10">
      <c r="A67" s="101"/>
      <c r="B67" s="124" t="s">
        <v>173</v>
      </c>
      <c r="C67" t="s">
        <v>49</v>
      </c>
      <c r="D67" t="s">
        <v>91</v>
      </c>
      <c r="E67" s="127">
        <v>0.75</v>
      </c>
      <c r="F67" s="25" t="s">
        <v>31</v>
      </c>
      <c r="G67" s="5">
        <v>41.106999999999999</v>
      </c>
      <c r="H67" s="4">
        <v>30.830249999999999</v>
      </c>
      <c r="J67" s="161"/>
    </row>
    <row r="68" spans="1:10">
      <c r="A68" s="101"/>
      <c r="B68" s="124" t="s">
        <v>174</v>
      </c>
      <c r="C68" t="s">
        <v>49</v>
      </c>
      <c r="D68" t="s">
        <v>90</v>
      </c>
      <c r="E68" s="127">
        <v>0.6</v>
      </c>
      <c r="F68" s="25" t="s">
        <v>31</v>
      </c>
      <c r="G68" s="5">
        <v>83.627500000000012</v>
      </c>
      <c r="H68" s="4">
        <v>50.176500000000004</v>
      </c>
      <c r="J68" s="161"/>
    </row>
    <row r="69" spans="1:10">
      <c r="A69" s="101"/>
      <c r="B69" s="124" t="s">
        <v>174</v>
      </c>
      <c r="C69" t="s">
        <v>49</v>
      </c>
      <c r="D69" t="s">
        <v>176</v>
      </c>
      <c r="E69" s="127">
        <v>0.6</v>
      </c>
      <c r="F69" s="25" t="s">
        <v>31</v>
      </c>
      <c r="G69" s="5">
        <v>126.78600000000002</v>
      </c>
      <c r="H69" s="4">
        <v>76.071600000000004</v>
      </c>
      <c r="J69" s="161"/>
    </row>
    <row r="70" spans="1:10">
      <c r="A70" s="101"/>
      <c r="B70" s="146" t="s">
        <v>175</v>
      </c>
      <c r="C70" t="s">
        <v>49</v>
      </c>
      <c r="D70" t="s">
        <v>90</v>
      </c>
      <c r="E70" s="127">
        <v>0.4</v>
      </c>
      <c r="F70" s="25" t="s">
        <v>31</v>
      </c>
      <c r="G70" s="5">
        <v>83.627500000000012</v>
      </c>
      <c r="H70" s="4">
        <v>33.451000000000008</v>
      </c>
      <c r="J70" s="161"/>
    </row>
    <row r="71" spans="1:10">
      <c r="A71" s="101"/>
      <c r="B71" s="146" t="s">
        <v>175</v>
      </c>
      <c r="C71" t="s">
        <v>49</v>
      </c>
      <c r="D71" t="s">
        <v>170</v>
      </c>
      <c r="E71" s="127">
        <v>0.5</v>
      </c>
      <c r="F71" s="25" t="s">
        <v>31</v>
      </c>
      <c r="G71" s="5">
        <v>21.076000000000001</v>
      </c>
      <c r="H71" s="4">
        <v>10.538</v>
      </c>
      <c r="J71" s="161"/>
    </row>
    <row r="72" spans="1:10">
      <c r="A72" s="101"/>
      <c r="B72" s="124"/>
      <c r="E72" s="127"/>
      <c r="F72" s="25"/>
      <c r="G72" s="5" t="s">
        <v>314</v>
      </c>
      <c r="H72" s="4"/>
      <c r="J72" s="161"/>
    </row>
    <row r="73" spans="1:10">
      <c r="A73" s="101"/>
      <c r="B73" s="124"/>
      <c r="E73" s="127"/>
      <c r="F73" s="25"/>
      <c r="G73" s="5" t="s">
        <v>314</v>
      </c>
      <c r="H73" s="4"/>
      <c r="J73" s="161"/>
    </row>
    <row r="74" spans="1:10">
      <c r="A74" s="101"/>
      <c r="B74" s="124"/>
      <c r="C74" t="s">
        <v>51</v>
      </c>
      <c r="D74" t="s">
        <v>124</v>
      </c>
      <c r="E74" s="25">
        <v>3</v>
      </c>
      <c r="F74" s="25" t="s">
        <v>34</v>
      </c>
      <c r="G74" s="5">
        <v>35</v>
      </c>
      <c r="H74" s="4">
        <v>105</v>
      </c>
      <c r="I74" s="4"/>
      <c r="J74" s="175"/>
    </row>
    <row r="75" spans="1:10">
      <c r="A75" s="101"/>
      <c r="B75" s="124"/>
      <c r="E75" s="25"/>
      <c r="F75" s="25"/>
      <c r="G75" s="5" t="s">
        <v>314</v>
      </c>
      <c r="H75" s="4"/>
      <c r="I75" s="4">
        <v>353.08025000000004</v>
      </c>
      <c r="J75" s="175"/>
    </row>
    <row r="76" spans="1:10">
      <c r="A76" s="173" t="s">
        <v>52</v>
      </c>
      <c r="B76" s="11" t="s">
        <v>171</v>
      </c>
      <c r="C76" s="12" t="s">
        <v>52</v>
      </c>
      <c r="D76" s="12" t="s">
        <v>172</v>
      </c>
      <c r="E76" s="23">
        <v>1.6</v>
      </c>
      <c r="F76" s="68" t="s">
        <v>31</v>
      </c>
      <c r="G76" s="13">
        <v>96.112087500000001</v>
      </c>
      <c r="H76" s="14">
        <v>153.77934000000002</v>
      </c>
      <c r="I76" s="12"/>
      <c r="J76" s="161"/>
    </row>
    <row r="77" spans="1:10">
      <c r="A77" s="101"/>
      <c r="B77" s="124"/>
      <c r="E77" s="25"/>
      <c r="F77" s="25"/>
      <c r="G77" s="5" t="s">
        <v>314</v>
      </c>
      <c r="H77" s="4"/>
      <c r="J77" s="161"/>
    </row>
    <row r="78" spans="1:10">
      <c r="A78" s="101"/>
      <c r="B78" s="124"/>
      <c r="E78" s="25"/>
      <c r="F78" s="25"/>
      <c r="G78" s="5" t="s">
        <v>314</v>
      </c>
      <c r="H78" s="4"/>
      <c r="J78" s="161"/>
    </row>
    <row r="79" spans="1:10">
      <c r="A79" s="101"/>
      <c r="B79" s="124"/>
      <c r="C79" t="s">
        <v>53</v>
      </c>
      <c r="D79" t="s">
        <v>124</v>
      </c>
      <c r="E79" s="25">
        <v>1</v>
      </c>
      <c r="F79" s="25" t="s">
        <v>34</v>
      </c>
      <c r="G79" s="5">
        <v>35</v>
      </c>
      <c r="H79" s="4">
        <v>35</v>
      </c>
      <c r="I79" s="4"/>
      <c r="J79" s="175"/>
    </row>
    <row r="80" spans="1:10">
      <c r="A80" s="101"/>
      <c r="B80" s="124"/>
      <c r="E80" s="25"/>
      <c r="F80" s="25"/>
      <c r="G80" s="5" t="s">
        <v>314</v>
      </c>
      <c r="H80" s="4"/>
      <c r="I80" s="4">
        <v>188.77934000000002</v>
      </c>
      <c r="J80" s="175"/>
    </row>
    <row r="81" spans="1:10">
      <c r="A81" s="173" t="s">
        <v>54</v>
      </c>
      <c r="B81" s="147" t="s">
        <v>309</v>
      </c>
      <c r="C81" s="12" t="s">
        <v>54</v>
      </c>
      <c r="D81" s="129" t="s">
        <v>295</v>
      </c>
      <c r="E81" s="68">
        <v>180</v>
      </c>
      <c r="F81" s="68" t="s">
        <v>55</v>
      </c>
      <c r="G81" s="13">
        <v>4.38</v>
      </c>
      <c r="H81" s="14">
        <v>788.4</v>
      </c>
      <c r="I81" s="12"/>
      <c r="J81" s="161"/>
    </row>
    <row r="82" spans="1:10">
      <c r="A82" s="101"/>
      <c r="B82" s="128" t="s">
        <v>214</v>
      </c>
      <c r="C82" t="s">
        <v>54</v>
      </c>
      <c r="D82" s="125" t="s">
        <v>295</v>
      </c>
      <c r="E82" s="25">
        <v>100</v>
      </c>
      <c r="F82" s="25" t="s">
        <v>55</v>
      </c>
      <c r="G82" s="5">
        <v>4.38</v>
      </c>
      <c r="H82" s="4">
        <v>438</v>
      </c>
      <c r="I82" s="4"/>
      <c r="J82" s="175"/>
    </row>
    <row r="83" spans="1:10">
      <c r="A83" s="101"/>
      <c r="B83" s="124"/>
      <c r="C83" t="s">
        <v>54</v>
      </c>
      <c r="D83" s="108" t="s">
        <v>365</v>
      </c>
      <c r="E83" s="25">
        <v>1</v>
      </c>
      <c r="F83" s="25" t="s">
        <v>57</v>
      </c>
      <c r="G83" s="5">
        <v>1150</v>
      </c>
      <c r="H83" s="4">
        <v>115</v>
      </c>
      <c r="I83" s="4">
        <v>1341.4</v>
      </c>
      <c r="J83" s="161"/>
    </row>
    <row r="84" spans="1:10">
      <c r="A84" s="173" t="s">
        <v>58</v>
      </c>
      <c r="B84" s="11"/>
      <c r="C84" s="12" t="s">
        <v>36</v>
      </c>
      <c r="D84" s="12" t="s">
        <v>59</v>
      </c>
      <c r="E84" s="68">
        <v>1</v>
      </c>
      <c r="F84" s="68" t="s">
        <v>34</v>
      </c>
      <c r="G84" s="13">
        <v>60</v>
      </c>
      <c r="H84" s="14">
        <v>60</v>
      </c>
      <c r="I84" s="12"/>
      <c r="J84" s="161"/>
    </row>
    <row r="85" spans="1:10">
      <c r="A85" s="101"/>
      <c r="B85" s="124"/>
      <c r="C85" t="s">
        <v>60</v>
      </c>
      <c r="D85" t="s">
        <v>273</v>
      </c>
      <c r="E85" s="25"/>
      <c r="F85" s="25"/>
      <c r="G85" s="5" t="s">
        <v>314</v>
      </c>
      <c r="H85" s="4"/>
      <c r="J85" s="161"/>
    </row>
    <row r="86" spans="1:10">
      <c r="A86" s="101"/>
      <c r="B86" s="124"/>
      <c r="C86" t="s">
        <v>92</v>
      </c>
      <c r="D86" t="s">
        <v>93</v>
      </c>
      <c r="E86" s="25"/>
      <c r="F86" s="25"/>
      <c r="G86" s="5" t="s">
        <v>314</v>
      </c>
      <c r="H86" s="4"/>
      <c r="I86" s="4"/>
      <c r="J86" s="175"/>
    </row>
    <row r="87" spans="1:10">
      <c r="A87" s="101"/>
      <c r="B87" s="124"/>
      <c r="E87" s="25"/>
      <c r="F87" s="25"/>
      <c r="G87" s="5" t="s">
        <v>314</v>
      </c>
      <c r="H87" s="4"/>
      <c r="I87" s="4">
        <v>60</v>
      </c>
      <c r="J87" s="175"/>
    </row>
    <row r="88" spans="1:10">
      <c r="A88" s="173" t="s">
        <v>61</v>
      </c>
      <c r="B88" s="11"/>
      <c r="C88" s="12" t="s">
        <v>61</v>
      </c>
      <c r="D88" s="12" t="s">
        <v>179</v>
      </c>
      <c r="E88" s="23"/>
      <c r="F88" s="68" t="s">
        <v>2</v>
      </c>
      <c r="G88" s="13" t="s">
        <v>314</v>
      </c>
      <c r="H88" s="13"/>
      <c r="I88" s="12"/>
      <c r="J88" s="161"/>
    </row>
    <row r="89" spans="1:10">
      <c r="A89" s="101"/>
      <c r="B89" s="124"/>
      <c r="C89" t="s">
        <v>61</v>
      </c>
      <c r="D89" t="s">
        <v>247</v>
      </c>
      <c r="E89" s="25">
        <v>1</v>
      </c>
      <c r="F89" s="25" t="s">
        <v>2</v>
      </c>
      <c r="G89" s="5">
        <v>227</v>
      </c>
      <c r="H89" s="4">
        <v>227</v>
      </c>
      <c r="J89" s="161"/>
    </row>
    <row r="90" spans="1:10">
      <c r="A90" s="101"/>
      <c r="B90" s="124"/>
      <c r="C90" t="s">
        <v>61</v>
      </c>
      <c r="E90" s="25"/>
      <c r="F90" s="25"/>
      <c r="G90" s="5" t="s">
        <v>314</v>
      </c>
      <c r="H90" s="4"/>
      <c r="J90" s="161"/>
    </row>
    <row r="91" spans="1:10">
      <c r="A91" s="101"/>
      <c r="B91" s="192" t="s">
        <v>336</v>
      </c>
      <c r="C91" t="s">
        <v>61</v>
      </c>
      <c r="D91" s="125" t="s">
        <v>177</v>
      </c>
      <c r="E91" s="25">
        <v>1</v>
      </c>
      <c r="F91" s="25" t="s">
        <v>2</v>
      </c>
      <c r="G91" s="5">
        <v>650</v>
      </c>
      <c r="H91" s="4">
        <v>650</v>
      </c>
      <c r="J91" s="161"/>
    </row>
    <row r="92" spans="1:10">
      <c r="A92" s="101"/>
      <c r="B92" s="124"/>
      <c r="C92" t="s">
        <v>61</v>
      </c>
      <c r="D92" t="s">
        <v>329</v>
      </c>
      <c r="E92" s="35">
        <v>1</v>
      </c>
      <c r="F92" s="25" t="s">
        <v>2</v>
      </c>
      <c r="G92" s="5">
        <v>58.33</v>
      </c>
      <c r="H92" s="4">
        <v>58.33</v>
      </c>
      <c r="J92" s="161"/>
    </row>
    <row r="93" spans="1:10">
      <c r="A93" s="101"/>
      <c r="B93" s="124"/>
      <c r="C93" t="s">
        <v>61</v>
      </c>
      <c r="D93" t="s">
        <v>65</v>
      </c>
      <c r="E93" s="127">
        <v>0.1</v>
      </c>
      <c r="F93" s="25" t="s">
        <v>66</v>
      </c>
      <c r="G93" s="5">
        <v>30</v>
      </c>
      <c r="H93" s="5">
        <v>3</v>
      </c>
      <c r="J93" s="161"/>
    </row>
    <row r="94" spans="1:10">
      <c r="A94" s="101"/>
      <c r="B94" s="128" t="s">
        <v>178</v>
      </c>
      <c r="C94" t="s">
        <v>61</v>
      </c>
      <c r="D94" t="s">
        <v>289</v>
      </c>
      <c r="E94" s="35">
        <v>0</v>
      </c>
      <c r="F94" s="25" t="s">
        <v>15</v>
      </c>
      <c r="G94" s="5">
        <v>50</v>
      </c>
      <c r="H94" s="4">
        <v>0</v>
      </c>
      <c r="I94" s="4"/>
      <c r="J94" s="175"/>
    </row>
    <row r="95" spans="1:10">
      <c r="A95" s="101"/>
      <c r="B95" s="124"/>
      <c r="E95" s="35"/>
      <c r="F95" s="25"/>
      <c r="G95" s="5" t="s">
        <v>314</v>
      </c>
      <c r="H95" s="4"/>
      <c r="I95" s="4">
        <v>938.33</v>
      </c>
      <c r="J95" s="175"/>
    </row>
    <row r="96" spans="1:10">
      <c r="A96" s="173" t="s">
        <v>67</v>
      </c>
      <c r="B96" s="11"/>
      <c r="C96" s="12" t="s">
        <v>68</v>
      </c>
      <c r="D96" s="12" t="s">
        <v>68</v>
      </c>
      <c r="E96" s="23">
        <v>2.2000000000000002</v>
      </c>
      <c r="F96" s="68" t="s">
        <v>48</v>
      </c>
      <c r="G96" s="13">
        <v>0.5</v>
      </c>
      <c r="H96" s="13">
        <v>1.1000000000000001</v>
      </c>
      <c r="I96" s="12"/>
      <c r="J96" s="161"/>
    </row>
    <row r="97" spans="1:10">
      <c r="A97" s="101"/>
      <c r="B97" s="124"/>
      <c r="C97" t="s">
        <v>69</v>
      </c>
      <c r="D97" t="s">
        <v>305</v>
      </c>
      <c r="E97" s="127">
        <v>2.5299999999999998</v>
      </c>
      <c r="F97" s="25" t="s">
        <v>48</v>
      </c>
      <c r="G97" s="5">
        <v>60</v>
      </c>
      <c r="H97" s="4">
        <v>151.79999999999998</v>
      </c>
      <c r="J97" s="161"/>
    </row>
    <row r="98" spans="1:10">
      <c r="A98" s="101"/>
      <c r="B98" s="124"/>
      <c r="C98" s="131" t="s">
        <v>338</v>
      </c>
      <c r="D98" t="s">
        <v>72</v>
      </c>
      <c r="E98" s="70">
        <v>2.2000000000000002</v>
      </c>
      <c r="F98" s="25" t="s">
        <v>48</v>
      </c>
      <c r="G98" s="5">
        <v>2</v>
      </c>
      <c r="H98" s="5">
        <v>4.4000000000000004</v>
      </c>
      <c r="J98" s="161"/>
    </row>
    <row r="99" spans="1:10">
      <c r="A99" s="101"/>
      <c r="B99" s="124"/>
      <c r="C99" s="131" t="s">
        <v>338</v>
      </c>
      <c r="D99" t="s">
        <v>73</v>
      </c>
      <c r="E99" s="70">
        <v>2.5299999999999998</v>
      </c>
      <c r="F99" s="25" t="s">
        <v>48</v>
      </c>
      <c r="G99" s="5">
        <v>70</v>
      </c>
      <c r="H99" s="4">
        <v>177.1</v>
      </c>
      <c r="J99" s="161"/>
    </row>
    <row r="100" spans="1:10">
      <c r="A100" s="101"/>
      <c r="B100" s="124"/>
      <c r="C100" s="131" t="s">
        <v>338</v>
      </c>
      <c r="D100" s="107" t="s">
        <v>340</v>
      </c>
      <c r="E100" s="35">
        <v>2200</v>
      </c>
      <c r="F100" s="25" t="s">
        <v>25</v>
      </c>
      <c r="G100" s="26">
        <v>0.309</v>
      </c>
      <c r="H100" s="4">
        <v>679.8</v>
      </c>
      <c r="J100" s="161"/>
    </row>
    <row r="101" spans="1:10">
      <c r="A101" s="101"/>
      <c r="B101" s="124"/>
      <c r="C101" s="131" t="s">
        <v>338</v>
      </c>
      <c r="D101" t="s">
        <v>72</v>
      </c>
      <c r="E101" s="70"/>
      <c r="F101" s="25"/>
      <c r="G101" s="5" t="s">
        <v>314</v>
      </c>
      <c r="H101" s="5"/>
      <c r="J101" s="161"/>
    </row>
    <row r="102" spans="1:10">
      <c r="A102" s="101"/>
      <c r="B102" s="124"/>
      <c r="C102" t="s">
        <v>74</v>
      </c>
      <c r="D102" s="27" t="s">
        <v>281</v>
      </c>
      <c r="E102" s="70">
        <v>2.2000000000000002</v>
      </c>
      <c r="F102" s="25" t="s">
        <v>48</v>
      </c>
      <c r="G102" s="22">
        <v>10</v>
      </c>
      <c r="H102" s="4">
        <v>22</v>
      </c>
      <c r="J102" s="161"/>
    </row>
    <row r="103" spans="1:10">
      <c r="A103" s="101"/>
      <c r="B103" s="124"/>
      <c r="C103" t="s">
        <v>75</v>
      </c>
      <c r="D103" t="s">
        <v>76</v>
      </c>
      <c r="E103" s="70"/>
      <c r="F103" s="25"/>
      <c r="G103" s="26"/>
      <c r="H103" s="4">
        <v>0</v>
      </c>
      <c r="J103" s="161"/>
    </row>
    <row r="104" spans="1:10">
      <c r="A104" s="189"/>
      <c r="B104" s="144"/>
      <c r="C104" s="145"/>
      <c r="D104" s="145"/>
      <c r="E104" s="148"/>
      <c r="F104" s="77"/>
      <c r="G104" s="149"/>
      <c r="H104" s="36"/>
      <c r="I104" s="36">
        <v>1036.1999999999998</v>
      </c>
      <c r="J104" s="175"/>
    </row>
    <row r="105" spans="1:10">
      <c r="A105" s="112" t="s">
        <v>78</v>
      </c>
      <c r="B105" s="124"/>
      <c r="C105" t="s">
        <v>79</v>
      </c>
      <c r="D105" t="s">
        <v>80</v>
      </c>
      <c r="E105" s="70"/>
      <c r="F105" s="25"/>
      <c r="G105" s="26"/>
      <c r="H105" s="4"/>
      <c r="J105" s="161"/>
    </row>
    <row r="106" spans="1:10">
      <c r="A106" s="101"/>
      <c r="B106" s="124"/>
      <c r="C106" t="s">
        <v>81</v>
      </c>
      <c r="D106" t="s">
        <v>82</v>
      </c>
      <c r="E106" s="70">
        <v>2.2000000000000002</v>
      </c>
      <c r="F106" s="25" t="s">
        <v>48</v>
      </c>
      <c r="G106" s="130">
        <v>8.9999999999999993E-3</v>
      </c>
      <c r="H106" s="4">
        <v>49.499999999999993</v>
      </c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2.75</v>
      </c>
      <c r="J107" s="161"/>
    </row>
    <row r="108" spans="1:10">
      <c r="A108" s="101"/>
      <c r="B108" s="124"/>
      <c r="C108" t="s">
        <v>300</v>
      </c>
      <c r="D108" t="s">
        <v>299</v>
      </c>
      <c r="E108" s="27">
        <v>3</v>
      </c>
      <c r="F108" s="27" t="s">
        <v>180</v>
      </c>
      <c r="G108" s="5">
        <v>260</v>
      </c>
      <c r="H108" s="4">
        <v>78</v>
      </c>
      <c r="J108" s="161"/>
    </row>
    <row r="109" spans="1:10">
      <c r="A109" s="101"/>
      <c r="B109" s="124"/>
      <c r="C109" t="s">
        <v>300</v>
      </c>
      <c r="D109" t="s">
        <v>301</v>
      </c>
      <c r="E109" s="27">
        <v>3</v>
      </c>
      <c r="F109" s="27" t="s">
        <v>180</v>
      </c>
      <c r="G109" s="5">
        <v>200</v>
      </c>
      <c r="H109" s="4">
        <v>60</v>
      </c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190.25</v>
      </c>
      <c r="J111" s="176">
        <v>6927.1903066666664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1910.3096933333336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205</v>
      </c>
      <c r="J115" s="191">
        <v>2.8355593780303034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0.78384048731730316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101">
    <cfRule type="cellIs" dxfId="36" priority="1" operator="greaterThanOrEqual">
      <formula>10</formula>
    </cfRule>
  </conditionalFormatting>
  <conditionalFormatting sqref="G107">
    <cfRule type="cellIs" dxfId="35" priority="4" operator="greaterThan">
      <formula>9.9</formula>
    </cfRule>
  </conditionalFormatting>
  <conditionalFormatting sqref="G108:G109">
    <cfRule type="cellIs" dxfId="34" priority="2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643C-B805-4C43-898C-5E49875C5B88}">
  <dimension ref="A1:J122"/>
  <sheetViews>
    <sheetView view="pageBreakPreview" zoomScale="110" zoomScaleNormal="100" zoomScaleSheetLayoutView="110" workbookViewId="0">
      <selection activeCell="G23" sqref="G23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1406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203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46126</v>
      </c>
      <c r="F6" s="18" t="s">
        <v>3</v>
      </c>
      <c r="J6" s="161"/>
    </row>
    <row r="7" spans="1:10">
      <c r="A7" s="101"/>
      <c r="F7" s="18" t="s">
        <v>120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67" t="s">
        <v>11</v>
      </c>
    </row>
    <row r="10" spans="1:10">
      <c r="A10" s="168" t="s">
        <v>24</v>
      </c>
      <c r="E10" s="35">
        <v>600</v>
      </c>
      <c r="F10" s="25" t="s">
        <v>152</v>
      </c>
      <c r="G10" s="26">
        <v>8</v>
      </c>
      <c r="H10" s="22">
        <v>4800</v>
      </c>
      <c r="I10" s="4"/>
      <c r="J10" s="161"/>
    </row>
    <row r="11" spans="1:10">
      <c r="A11" s="168" t="s">
        <v>14</v>
      </c>
      <c r="C11" s="128"/>
      <c r="E11" s="35"/>
      <c r="F11" s="25" t="s">
        <v>15</v>
      </c>
      <c r="G11" s="22">
        <v>100</v>
      </c>
      <c r="H11" s="22">
        <v>0</v>
      </c>
      <c r="I11" s="4"/>
      <c r="J11" s="161"/>
    </row>
    <row r="12" spans="1:10">
      <c r="A12" s="168" t="s">
        <v>153</v>
      </c>
      <c r="E12" s="35">
        <v>1000</v>
      </c>
      <c r="F12" s="25" t="s">
        <v>17</v>
      </c>
      <c r="G12" s="26">
        <v>0.25</v>
      </c>
      <c r="H12" s="22">
        <v>250</v>
      </c>
      <c r="I12" s="4"/>
      <c r="J12" s="161"/>
    </row>
    <row r="13" spans="1:10">
      <c r="A13" s="168" t="s">
        <v>154</v>
      </c>
      <c r="E13" s="35">
        <v>4000</v>
      </c>
      <c r="F13" s="25" t="s">
        <v>17</v>
      </c>
      <c r="G13" s="26">
        <v>0.25</v>
      </c>
      <c r="H13" s="22">
        <v>1000</v>
      </c>
      <c r="I13" s="4"/>
      <c r="J13" s="161"/>
    </row>
    <row r="14" spans="1:10">
      <c r="A14" s="101"/>
      <c r="E14" s="35"/>
      <c r="F14" s="25"/>
      <c r="G14" s="26"/>
      <c r="H14" s="22"/>
      <c r="I14" s="4">
        <v>6050</v>
      </c>
      <c r="J14" s="169">
        <v>6050</v>
      </c>
    </row>
    <row r="15" spans="1:10">
      <c r="A15" s="101"/>
      <c r="E15" s="25"/>
      <c r="F15" s="25"/>
      <c r="G15" s="25"/>
      <c r="H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67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76" t="s">
        <v>8</v>
      </c>
      <c r="H17" s="7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2" t="s">
        <v>183</v>
      </c>
      <c r="E18" s="23">
        <v>3</v>
      </c>
      <c r="F18" s="68" t="s">
        <v>25</v>
      </c>
      <c r="G18" s="13">
        <v>25</v>
      </c>
      <c r="H18" s="22">
        <v>75</v>
      </c>
      <c r="I18" s="12"/>
      <c r="J18" s="161"/>
    </row>
    <row r="19" spans="1:10">
      <c r="A19" s="101"/>
      <c r="B19" s="124"/>
      <c r="C19" t="s">
        <v>26</v>
      </c>
      <c r="D19" s="109" t="s">
        <v>229</v>
      </c>
      <c r="E19" s="70">
        <v>3</v>
      </c>
      <c r="F19" s="25" t="s">
        <v>25</v>
      </c>
      <c r="G19" s="5">
        <v>7.0000000000000007E-2</v>
      </c>
      <c r="H19" s="26">
        <v>0.21000000000000002</v>
      </c>
      <c r="I19" s="4">
        <v>75.209999999999994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21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26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22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22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22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22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22">
        <v>55</v>
      </c>
      <c r="J26" s="161"/>
    </row>
    <row r="27" spans="1:10">
      <c r="A27" s="101"/>
      <c r="B27" s="124" t="s">
        <v>167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22">
        <v>180</v>
      </c>
      <c r="J27" s="161"/>
    </row>
    <row r="28" spans="1:10">
      <c r="A28" s="174"/>
      <c r="B28" s="16"/>
      <c r="C28" s="15" t="s">
        <v>35</v>
      </c>
      <c r="D28" s="15" t="s">
        <v>283</v>
      </c>
      <c r="E28" s="71">
        <v>1</v>
      </c>
      <c r="F28" s="71" t="s">
        <v>34</v>
      </c>
      <c r="G28" s="123">
        <v>55</v>
      </c>
      <c r="H28" s="72">
        <v>55</v>
      </c>
      <c r="I28" s="17">
        <v>845.22235000000001</v>
      </c>
      <c r="J28" s="175"/>
    </row>
    <row r="29" spans="1:10">
      <c r="A29" s="173" t="s">
        <v>29</v>
      </c>
      <c r="B29" s="11" t="s">
        <v>97</v>
      </c>
      <c r="C29" s="12" t="s">
        <v>29</v>
      </c>
      <c r="D29" s="12" t="s">
        <v>207</v>
      </c>
      <c r="E29" s="23">
        <v>2.5</v>
      </c>
      <c r="F29" s="68" t="s">
        <v>31</v>
      </c>
      <c r="G29" s="13">
        <v>15.432375000000002</v>
      </c>
      <c r="H29" s="21">
        <v>38.580937500000005</v>
      </c>
      <c r="I29" s="12"/>
      <c r="J29" s="161"/>
    </row>
    <row r="30" spans="1:10">
      <c r="A30" s="101"/>
      <c r="B30" s="124" t="s">
        <v>188</v>
      </c>
      <c r="C30" t="s">
        <v>29</v>
      </c>
      <c r="D30" t="s">
        <v>189</v>
      </c>
      <c r="E30" s="70">
        <v>1</v>
      </c>
      <c r="F30" s="25" t="s">
        <v>31</v>
      </c>
      <c r="G30" s="5">
        <v>53.949000000000005</v>
      </c>
      <c r="H30" s="22">
        <v>53.949000000000005</v>
      </c>
      <c r="J30" s="161"/>
    </row>
    <row r="31" spans="1:10">
      <c r="A31" s="101"/>
      <c r="B31" s="124" t="s">
        <v>188</v>
      </c>
      <c r="C31" t="s">
        <v>29</v>
      </c>
      <c r="D31" t="s">
        <v>196</v>
      </c>
      <c r="E31" s="70">
        <v>0.1</v>
      </c>
      <c r="F31" s="25" t="s">
        <v>31</v>
      </c>
      <c r="G31" s="5">
        <v>127.10600000000001</v>
      </c>
      <c r="H31" s="22">
        <v>12.710600000000001</v>
      </c>
      <c r="J31" s="161"/>
    </row>
    <row r="32" spans="1:10">
      <c r="A32" s="101"/>
      <c r="B32" s="124" t="s">
        <v>160</v>
      </c>
      <c r="C32" t="s">
        <v>29</v>
      </c>
      <c r="D32" t="s">
        <v>190</v>
      </c>
      <c r="E32" s="70">
        <v>1.5</v>
      </c>
      <c r="F32" s="25" t="s">
        <v>25</v>
      </c>
      <c r="G32" s="5">
        <v>29.227000000000004</v>
      </c>
      <c r="H32" s="22">
        <v>43.840500000000006</v>
      </c>
      <c r="J32" s="161"/>
    </row>
    <row r="33" spans="1:10">
      <c r="A33" s="101"/>
      <c r="B33" s="124" t="s">
        <v>160</v>
      </c>
      <c r="C33" t="s">
        <v>29</v>
      </c>
      <c r="D33" t="s">
        <v>157</v>
      </c>
      <c r="E33" s="70">
        <v>1.5</v>
      </c>
      <c r="F33" s="25" t="s">
        <v>31</v>
      </c>
      <c r="G33" s="5">
        <v>30.03</v>
      </c>
      <c r="H33" s="22">
        <v>45.045000000000002</v>
      </c>
      <c r="J33" s="161"/>
    </row>
    <row r="34" spans="1:10">
      <c r="A34" s="101"/>
      <c r="B34" s="124" t="s">
        <v>184</v>
      </c>
      <c r="C34" t="s">
        <v>29</v>
      </c>
      <c r="D34" t="s">
        <v>185</v>
      </c>
      <c r="E34" s="70">
        <v>2.5</v>
      </c>
      <c r="F34" s="25" t="s">
        <v>31</v>
      </c>
      <c r="G34" s="5">
        <v>61.451250000000009</v>
      </c>
      <c r="H34" s="22">
        <v>153.62812500000001</v>
      </c>
      <c r="J34" s="161"/>
    </row>
    <row r="35" spans="1:10">
      <c r="A35" s="101" t="s">
        <v>192</v>
      </c>
      <c r="B35" s="124" t="s">
        <v>191</v>
      </c>
      <c r="C35" t="s">
        <v>29</v>
      </c>
      <c r="D35" t="s">
        <v>194</v>
      </c>
      <c r="E35" s="70">
        <v>4</v>
      </c>
      <c r="F35" s="25" t="s">
        <v>31</v>
      </c>
      <c r="G35" s="5">
        <v>34.6815</v>
      </c>
      <c r="H35" s="22">
        <v>80.923500000000004</v>
      </c>
      <c r="J35" s="161"/>
    </row>
    <row r="36" spans="1:10">
      <c r="A36" s="101" t="s">
        <v>195</v>
      </c>
      <c r="B36" s="124" t="s">
        <v>191</v>
      </c>
      <c r="C36" t="s">
        <v>29</v>
      </c>
      <c r="D36" t="s">
        <v>248</v>
      </c>
      <c r="E36" s="70">
        <v>0.4</v>
      </c>
      <c r="F36" s="25" t="s">
        <v>31</v>
      </c>
      <c r="G36" s="5">
        <v>145.53</v>
      </c>
      <c r="H36" s="22">
        <v>24.255000000000003</v>
      </c>
      <c r="J36" s="161"/>
    </row>
    <row r="37" spans="1:10">
      <c r="A37" s="101" t="s">
        <v>195</v>
      </c>
      <c r="B37" s="124" t="s">
        <v>191</v>
      </c>
      <c r="C37" t="s">
        <v>29</v>
      </c>
      <c r="D37" t="s">
        <v>63</v>
      </c>
      <c r="E37" s="70">
        <v>0.4</v>
      </c>
      <c r="F37" s="25" t="s">
        <v>31</v>
      </c>
      <c r="G37" s="5">
        <v>24.369399999999999</v>
      </c>
      <c r="H37" s="22">
        <v>4.0615666666666668</v>
      </c>
      <c r="J37" s="161"/>
    </row>
    <row r="38" spans="1:10">
      <c r="A38" s="101"/>
      <c r="B38" s="124" t="s">
        <v>161</v>
      </c>
      <c r="C38" t="s">
        <v>29</v>
      </c>
      <c r="D38" t="s">
        <v>206</v>
      </c>
      <c r="E38" s="70">
        <v>4</v>
      </c>
      <c r="F38" s="25" t="s">
        <v>31</v>
      </c>
      <c r="G38" s="5">
        <v>25.914000000000001</v>
      </c>
      <c r="H38" s="22">
        <v>103.65600000000001</v>
      </c>
      <c r="J38" s="161"/>
    </row>
    <row r="39" spans="1:10">
      <c r="A39" s="101"/>
      <c r="B39" s="124" t="s">
        <v>186</v>
      </c>
      <c r="C39" t="s">
        <v>29</v>
      </c>
      <c r="D39" t="s">
        <v>187</v>
      </c>
      <c r="E39" s="70">
        <v>6</v>
      </c>
      <c r="F39" s="25" t="s">
        <v>31</v>
      </c>
      <c r="G39" s="5">
        <v>32.161500000000004</v>
      </c>
      <c r="H39" s="22">
        <v>192.96900000000002</v>
      </c>
      <c r="J39" s="161"/>
    </row>
    <row r="40" spans="1:10">
      <c r="A40" s="101"/>
      <c r="B40" s="124"/>
      <c r="C40" t="s">
        <v>33</v>
      </c>
      <c r="D40" t="s">
        <v>193</v>
      </c>
      <c r="E40" s="25">
        <v>1</v>
      </c>
      <c r="F40" s="25" t="s">
        <v>34</v>
      </c>
      <c r="G40" s="5">
        <v>160</v>
      </c>
      <c r="H40" s="22">
        <v>160</v>
      </c>
      <c r="J40" s="161"/>
    </row>
    <row r="41" spans="1:10">
      <c r="A41" s="101"/>
      <c r="B41" s="124"/>
      <c r="C41" t="s">
        <v>33</v>
      </c>
      <c r="D41" t="s">
        <v>124</v>
      </c>
      <c r="E41" s="25">
        <v>6</v>
      </c>
      <c r="F41" s="25" t="s">
        <v>34</v>
      </c>
      <c r="G41" s="5">
        <v>35</v>
      </c>
      <c r="H41" s="22">
        <v>210</v>
      </c>
      <c r="J41" s="175"/>
    </row>
    <row r="42" spans="1:10">
      <c r="A42" s="174"/>
      <c r="B42" s="16"/>
      <c r="C42" s="15"/>
      <c r="D42" s="15"/>
      <c r="E42" s="71"/>
      <c r="F42" s="71"/>
      <c r="G42" s="123" t="s">
        <v>314</v>
      </c>
      <c r="H42" s="72"/>
      <c r="I42" s="17">
        <v>1123.6192291666669</v>
      </c>
      <c r="J42" s="175"/>
    </row>
    <row r="43" spans="1:10">
      <c r="A43" s="173" t="s">
        <v>39</v>
      </c>
      <c r="B43" s="11" t="s">
        <v>334</v>
      </c>
      <c r="C43" s="12" t="s">
        <v>75</v>
      </c>
      <c r="D43" s="12" t="s">
        <v>261</v>
      </c>
      <c r="E43" s="23">
        <v>3</v>
      </c>
      <c r="F43" s="68" t="s">
        <v>25</v>
      </c>
      <c r="G43" s="13">
        <v>21.621600000000001</v>
      </c>
      <c r="H43" s="21">
        <v>64.864800000000002</v>
      </c>
      <c r="I43" s="12"/>
      <c r="J43" s="161"/>
    </row>
    <row r="44" spans="1:10">
      <c r="A44" s="101"/>
      <c r="B44" s="124" t="s">
        <v>198</v>
      </c>
      <c r="C44" t="s">
        <v>162</v>
      </c>
      <c r="D44" t="s">
        <v>269</v>
      </c>
      <c r="E44" s="35">
        <v>10</v>
      </c>
      <c r="F44" s="25" t="s">
        <v>25</v>
      </c>
      <c r="G44" s="5">
        <v>8.3049999999999997</v>
      </c>
      <c r="H44" s="22">
        <v>83.05</v>
      </c>
      <c r="J44" s="161"/>
    </row>
    <row r="45" spans="1:10">
      <c r="A45" s="101"/>
      <c r="B45" t="s">
        <v>197</v>
      </c>
      <c r="C45" t="s">
        <v>75</v>
      </c>
      <c r="D45" s="33" t="s">
        <v>264</v>
      </c>
      <c r="E45" s="35">
        <v>150</v>
      </c>
      <c r="F45" s="25" t="s">
        <v>263</v>
      </c>
      <c r="G45" s="5">
        <v>0.16200000000000001</v>
      </c>
      <c r="H45" s="22">
        <v>24.3</v>
      </c>
      <c r="J45" s="161"/>
    </row>
    <row r="46" spans="1:10">
      <c r="A46" s="101"/>
      <c r="E46" s="25"/>
      <c r="F46" s="25"/>
      <c r="G46" s="5"/>
      <c r="H46" s="22"/>
      <c r="J46" s="161"/>
    </row>
    <row r="47" spans="1:10">
      <c r="A47" s="101"/>
      <c r="B47" s="124"/>
      <c r="C47" t="s">
        <v>199</v>
      </c>
      <c r="D47" t="s">
        <v>47</v>
      </c>
      <c r="E47" s="25">
        <v>1</v>
      </c>
      <c r="F47" s="25" t="s">
        <v>34</v>
      </c>
      <c r="G47" s="5">
        <v>13.5</v>
      </c>
      <c r="H47" s="22">
        <v>13.5</v>
      </c>
      <c r="I47" s="4"/>
      <c r="J47" s="175"/>
    </row>
    <row r="48" spans="1:10">
      <c r="A48" s="174"/>
      <c r="B48" s="16"/>
      <c r="C48" s="15" t="s">
        <v>42</v>
      </c>
      <c r="D48" s="15" t="s">
        <v>124</v>
      </c>
      <c r="E48" s="71">
        <v>1</v>
      </c>
      <c r="F48" s="71" t="s">
        <v>34</v>
      </c>
      <c r="G48" s="123">
        <v>35</v>
      </c>
      <c r="H48" s="72">
        <v>35</v>
      </c>
      <c r="I48" s="17">
        <v>220.71480000000003</v>
      </c>
      <c r="J48" s="175"/>
    </row>
    <row r="49" spans="1:10">
      <c r="A49" s="173" t="s">
        <v>43</v>
      </c>
      <c r="B49" s="11"/>
      <c r="C49" s="12" t="s">
        <v>44</v>
      </c>
      <c r="D49" s="12" t="s">
        <v>280</v>
      </c>
      <c r="E49" s="68">
        <v>1</v>
      </c>
      <c r="F49" s="68" t="s">
        <v>34</v>
      </c>
      <c r="G49" s="13">
        <v>61</v>
      </c>
      <c r="H49" s="150">
        <v>6.1</v>
      </c>
      <c r="I49" s="12"/>
      <c r="J49" s="161"/>
    </row>
    <row r="50" spans="1:10">
      <c r="A50" s="101"/>
      <c r="B50" s="124"/>
      <c r="C50" t="s">
        <v>44</v>
      </c>
      <c r="D50" s="125" t="s">
        <v>278</v>
      </c>
      <c r="E50" s="25"/>
      <c r="F50" s="25" t="s">
        <v>34</v>
      </c>
      <c r="G50" s="5" t="s">
        <v>314</v>
      </c>
      <c r="H50" s="26"/>
      <c r="J50" s="161"/>
    </row>
    <row r="51" spans="1:10">
      <c r="A51" s="101"/>
      <c r="B51" s="124"/>
      <c r="C51" t="s">
        <v>44</v>
      </c>
      <c r="D51" s="125" t="s">
        <v>279</v>
      </c>
      <c r="E51" s="25"/>
      <c r="F51" s="25" t="s">
        <v>34</v>
      </c>
      <c r="G51" s="5" t="s">
        <v>314</v>
      </c>
      <c r="H51" s="26"/>
      <c r="J51" s="161"/>
    </row>
    <row r="52" spans="1:10">
      <c r="A52" s="101"/>
      <c r="C52" t="s">
        <v>200</v>
      </c>
      <c r="D52" s="33" t="s">
        <v>266</v>
      </c>
      <c r="E52" s="25">
        <v>1</v>
      </c>
      <c r="F52" s="25" t="s">
        <v>34</v>
      </c>
      <c r="G52" s="5">
        <v>110</v>
      </c>
      <c r="H52" s="22">
        <v>11</v>
      </c>
      <c r="J52" s="161"/>
    </row>
    <row r="53" spans="1:10">
      <c r="A53" s="101"/>
      <c r="B53" s="128" t="s">
        <v>123</v>
      </c>
      <c r="C53" t="s">
        <v>43</v>
      </c>
      <c r="D53" s="125" t="s">
        <v>45</v>
      </c>
      <c r="E53" s="25">
        <v>0.8</v>
      </c>
      <c r="F53" s="25" t="s">
        <v>48</v>
      </c>
      <c r="G53" s="5">
        <v>86.25</v>
      </c>
      <c r="H53" s="22">
        <v>69</v>
      </c>
      <c r="J53" s="161"/>
    </row>
    <row r="54" spans="1:10">
      <c r="A54" s="101"/>
      <c r="B54" s="124" t="s">
        <v>104</v>
      </c>
      <c r="C54" t="s">
        <v>43</v>
      </c>
      <c r="D54" s="125" t="s">
        <v>285</v>
      </c>
      <c r="E54" s="35">
        <v>100</v>
      </c>
      <c r="F54" s="25" t="s">
        <v>25</v>
      </c>
      <c r="G54" s="5">
        <v>0.71</v>
      </c>
      <c r="H54" s="22">
        <v>71</v>
      </c>
      <c r="J54" s="161"/>
    </row>
    <row r="55" spans="1:10">
      <c r="A55" s="101"/>
      <c r="B55" s="124" t="s">
        <v>197</v>
      </c>
      <c r="C55" t="s">
        <v>43</v>
      </c>
      <c r="D55" s="125" t="s">
        <v>238</v>
      </c>
      <c r="E55" s="35">
        <v>1</v>
      </c>
      <c r="F55" s="25" t="s">
        <v>31</v>
      </c>
      <c r="G55" s="5">
        <v>27.496499999999997</v>
      </c>
      <c r="H55" s="22">
        <v>27.496499999999997</v>
      </c>
      <c r="J55" s="161"/>
    </row>
    <row r="56" spans="1:10">
      <c r="A56" s="101"/>
      <c r="B56" s="124" t="s">
        <v>197</v>
      </c>
      <c r="C56" t="s">
        <v>43</v>
      </c>
      <c r="D56" s="125" t="s">
        <v>237</v>
      </c>
      <c r="E56" s="35">
        <v>1</v>
      </c>
      <c r="F56" s="25" t="s">
        <v>31</v>
      </c>
      <c r="G56" s="5">
        <v>19.906499999999998</v>
      </c>
      <c r="H56" s="22">
        <v>19.906499999999998</v>
      </c>
      <c r="J56" s="161"/>
    </row>
    <row r="57" spans="1:10">
      <c r="A57" s="101"/>
      <c r="B57" s="124"/>
      <c r="D57" s="125"/>
      <c r="E57" s="35"/>
      <c r="F57" s="25"/>
      <c r="G57" s="5" t="s">
        <v>314</v>
      </c>
      <c r="H57" s="22"/>
      <c r="J57" s="161"/>
    </row>
    <row r="58" spans="1:10">
      <c r="A58" s="101"/>
      <c r="B58" s="124"/>
      <c r="D58" s="125"/>
      <c r="E58" s="35"/>
      <c r="F58" s="25"/>
      <c r="G58" s="5" t="s">
        <v>314</v>
      </c>
      <c r="H58" s="22"/>
      <c r="J58" s="161"/>
    </row>
    <row r="59" spans="1:10">
      <c r="A59" s="101"/>
      <c r="B59" s="124"/>
      <c r="C59" t="s">
        <v>46</v>
      </c>
      <c r="D59" t="s">
        <v>124</v>
      </c>
      <c r="E59" s="25">
        <v>1</v>
      </c>
      <c r="F59" s="25" t="s">
        <v>34</v>
      </c>
      <c r="G59" s="5">
        <v>35</v>
      </c>
      <c r="H59" s="22">
        <v>35</v>
      </c>
      <c r="J59" s="161"/>
    </row>
    <row r="60" spans="1:10">
      <c r="A60" s="101"/>
      <c r="B60" s="124"/>
      <c r="C60" t="s">
        <v>46</v>
      </c>
      <c r="D60" t="s">
        <v>290</v>
      </c>
      <c r="E60" s="25">
        <v>1</v>
      </c>
      <c r="F60" s="25" t="s">
        <v>34</v>
      </c>
      <c r="G60" s="5">
        <v>15</v>
      </c>
      <c r="H60" s="22">
        <v>15</v>
      </c>
      <c r="J60" s="161"/>
    </row>
    <row r="61" spans="1:10">
      <c r="A61" s="101"/>
      <c r="B61" s="124"/>
      <c r="C61" t="s">
        <v>46</v>
      </c>
      <c r="D61" t="s">
        <v>291</v>
      </c>
      <c r="E61" s="126">
        <v>0.1</v>
      </c>
      <c r="F61" s="25" t="s">
        <v>48</v>
      </c>
      <c r="G61" s="5">
        <v>34</v>
      </c>
      <c r="H61" s="26">
        <v>3.4000000000000004</v>
      </c>
      <c r="J61" s="161"/>
    </row>
    <row r="62" spans="1:10">
      <c r="A62" s="101"/>
      <c r="B62" s="124"/>
      <c r="C62" t="s">
        <v>46</v>
      </c>
      <c r="D62" t="s">
        <v>47</v>
      </c>
      <c r="E62" s="25">
        <v>0</v>
      </c>
      <c r="F62" s="25" t="s">
        <v>34</v>
      </c>
      <c r="G62" s="5">
        <v>13.5</v>
      </c>
      <c r="H62" s="22">
        <v>0</v>
      </c>
      <c r="J62" s="161"/>
    </row>
    <row r="63" spans="1:10">
      <c r="A63" s="101"/>
      <c r="B63" s="124"/>
      <c r="C63" t="s">
        <v>43</v>
      </c>
      <c r="D63" t="s">
        <v>26</v>
      </c>
      <c r="E63" s="127">
        <v>0</v>
      </c>
      <c r="F63" s="25" t="s">
        <v>48</v>
      </c>
      <c r="G63" s="5">
        <v>34</v>
      </c>
      <c r="H63" s="22">
        <v>0</v>
      </c>
      <c r="I63" s="4"/>
      <c r="J63" s="175"/>
    </row>
    <row r="64" spans="1:10">
      <c r="A64" s="174"/>
      <c r="B64" s="16"/>
      <c r="C64" s="15"/>
      <c r="D64" s="15"/>
      <c r="E64" s="73"/>
      <c r="F64" s="71"/>
      <c r="G64" s="123" t="s">
        <v>314</v>
      </c>
      <c r="H64" s="72"/>
      <c r="I64" s="17">
        <v>257.90299999999996</v>
      </c>
      <c r="J64" s="175"/>
    </row>
    <row r="65" spans="1:10">
      <c r="A65" s="173" t="s">
        <v>49</v>
      </c>
      <c r="B65" s="11"/>
      <c r="C65" s="12" t="s">
        <v>50</v>
      </c>
      <c r="D65" s="12" t="s">
        <v>88</v>
      </c>
      <c r="E65" s="69"/>
      <c r="F65" s="68" t="s">
        <v>34</v>
      </c>
      <c r="G65" s="13" t="s">
        <v>314</v>
      </c>
      <c r="H65" s="21"/>
      <c r="I65" s="12"/>
      <c r="J65" s="161"/>
    </row>
    <row r="66" spans="1:10">
      <c r="A66" s="101"/>
      <c r="B66" s="124" t="s">
        <v>197</v>
      </c>
      <c r="C66" t="s">
        <v>49</v>
      </c>
      <c r="D66" t="s">
        <v>170</v>
      </c>
      <c r="E66" s="70">
        <v>1</v>
      </c>
      <c r="F66" s="25" t="s">
        <v>31</v>
      </c>
      <c r="G66" s="5">
        <v>21.076000000000001</v>
      </c>
      <c r="H66" s="22">
        <v>21.076000000000001</v>
      </c>
      <c r="J66" s="161"/>
    </row>
    <row r="67" spans="1:10">
      <c r="A67" s="101"/>
      <c r="B67" s="124"/>
      <c r="E67" s="127"/>
      <c r="F67" s="25"/>
      <c r="G67" s="5" t="s">
        <v>314</v>
      </c>
      <c r="H67" s="22"/>
      <c r="J67" s="161"/>
    </row>
    <row r="68" spans="1:10">
      <c r="A68" s="101"/>
      <c r="B68" s="124"/>
      <c r="E68" s="127"/>
      <c r="F68" s="25"/>
      <c r="G68" s="5" t="s">
        <v>314</v>
      </c>
      <c r="H68" s="22"/>
      <c r="J68" s="161"/>
    </row>
    <row r="69" spans="1:10">
      <c r="A69" s="101"/>
      <c r="B69" s="124"/>
      <c r="E69" s="127"/>
      <c r="F69" s="25"/>
      <c r="G69" s="5" t="s">
        <v>314</v>
      </c>
      <c r="H69" s="22"/>
      <c r="J69" s="161"/>
    </row>
    <row r="70" spans="1:10">
      <c r="A70" s="101"/>
      <c r="B70" s="124"/>
      <c r="E70" s="127"/>
      <c r="F70" s="25"/>
      <c r="G70" s="5" t="s">
        <v>314</v>
      </c>
      <c r="H70" s="22"/>
      <c r="J70" s="161"/>
    </row>
    <row r="71" spans="1:10">
      <c r="A71" s="101"/>
      <c r="B71" s="146"/>
      <c r="E71" s="127"/>
      <c r="F71" s="25"/>
      <c r="G71" s="5" t="s">
        <v>314</v>
      </c>
      <c r="H71" s="22"/>
      <c r="J71" s="161"/>
    </row>
    <row r="72" spans="1:10">
      <c r="A72" s="101"/>
      <c r="B72" s="146"/>
      <c r="E72" s="127"/>
      <c r="F72" s="25"/>
      <c r="G72" s="5" t="s">
        <v>314</v>
      </c>
      <c r="H72" s="22"/>
      <c r="J72" s="161"/>
    </row>
    <row r="73" spans="1:10">
      <c r="A73" s="101"/>
      <c r="B73" s="124"/>
      <c r="E73" s="127"/>
      <c r="F73" s="25"/>
      <c r="G73" s="5" t="s">
        <v>314</v>
      </c>
      <c r="H73" s="22"/>
      <c r="J73" s="161"/>
    </row>
    <row r="74" spans="1:10">
      <c r="A74" s="101"/>
      <c r="B74" s="124"/>
      <c r="E74" s="127"/>
      <c r="F74" s="25"/>
      <c r="G74" s="5" t="s">
        <v>314</v>
      </c>
      <c r="H74" s="22"/>
      <c r="J74" s="161"/>
    </row>
    <row r="75" spans="1:10">
      <c r="A75" s="101"/>
      <c r="B75" s="124"/>
      <c r="C75" t="s">
        <v>51</v>
      </c>
      <c r="D75" t="s">
        <v>124</v>
      </c>
      <c r="E75" s="25">
        <v>0</v>
      </c>
      <c r="F75" s="25" t="s">
        <v>34</v>
      </c>
      <c r="G75" s="5">
        <v>35</v>
      </c>
      <c r="H75" s="22">
        <v>0</v>
      </c>
      <c r="I75" s="4"/>
      <c r="J75" s="175"/>
    </row>
    <row r="76" spans="1:10">
      <c r="A76" s="174"/>
      <c r="B76" s="16"/>
      <c r="C76" s="15"/>
      <c r="D76" s="15"/>
      <c r="E76" s="71"/>
      <c r="F76" s="71"/>
      <c r="G76" s="123" t="s">
        <v>314</v>
      </c>
      <c r="H76" s="72"/>
      <c r="I76" s="17">
        <v>21.076000000000001</v>
      </c>
      <c r="J76" s="175"/>
    </row>
    <row r="77" spans="1:10">
      <c r="A77" s="173" t="s">
        <v>52</v>
      </c>
      <c r="B77" s="11"/>
      <c r="C77" s="12"/>
      <c r="D77" s="12"/>
      <c r="E77" s="23"/>
      <c r="F77" s="68"/>
      <c r="G77" s="13" t="s">
        <v>314</v>
      </c>
      <c r="H77" s="21"/>
      <c r="I77" s="12"/>
      <c r="J77" s="161"/>
    </row>
    <row r="78" spans="1:10">
      <c r="A78" s="101"/>
      <c r="B78" s="124"/>
      <c r="E78" s="25"/>
      <c r="F78" s="25"/>
      <c r="G78" s="5" t="s">
        <v>314</v>
      </c>
      <c r="H78" s="22"/>
      <c r="J78" s="161"/>
    </row>
    <row r="79" spans="1:10">
      <c r="A79" s="101"/>
      <c r="B79" s="124"/>
      <c r="E79" s="25"/>
      <c r="F79" s="25"/>
      <c r="G79" s="5" t="s">
        <v>314</v>
      </c>
      <c r="H79" s="22"/>
      <c r="J79" s="161"/>
    </row>
    <row r="80" spans="1:10">
      <c r="A80" s="101"/>
      <c r="B80" s="124"/>
      <c r="C80" t="s">
        <v>53</v>
      </c>
      <c r="D80" t="s">
        <v>124</v>
      </c>
      <c r="E80" s="25">
        <v>0</v>
      </c>
      <c r="F80" s="25" t="s">
        <v>34</v>
      </c>
      <c r="G80" s="5">
        <v>35</v>
      </c>
      <c r="H80" s="22">
        <v>0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72"/>
      <c r="I81" s="17">
        <v>0</v>
      </c>
      <c r="J81" s="175"/>
    </row>
    <row r="82" spans="1:10">
      <c r="A82" s="173" t="s">
        <v>54</v>
      </c>
      <c r="B82" s="147" t="s">
        <v>309</v>
      </c>
      <c r="C82" s="12" t="s">
        <v>54</v>
      </c>
      <c r="D82" s="129" t="s">
        <v>295</v>
      </c>
      <c r="E82" s="68">
        <v>75</v>
      </c>
      <c r="F82" s="68" t="s">
        <v>55</v>
      </c>
      <c r="G82" s="13">
        <v>4.38</v>
      </c>
      <c r="H82" s="21">
        <v>328.5</v>
      </c>
      <c r="I82" s="12"/>
      <c r="J82" s="161"/>
    </row>
    <row r="83" spans="1:10">
      <c r="A83" s="101"/>
      <c r="B83" s="128" t="s">
        <v>214</v>
      </c>
      <c r="C83" t="s">
        <v>54</v>
      </c>
      <c r="D83" s="125" t="s">
        <v>295</v>
      </c>
      <c r="E83" s="25">
        <v>100</v>
      </c>
      <c r="F83" s="25" t="s">
        <v>55</v>
      </c>
      <c r="G83" s="5">
        <v>4.38</v>
      </c>
      <c r="H83" s="22">
        <v>438</v>
      </c>
      <c r="I83" s="4"/>
      <c r="J83" s="175"/>
    </row>
    <row r="84" spans="1:10">
      <c r="A84" s="174"/>
      <c r="B84" s="16"/>
      <c r="C84" s="15" t="s">
        <v>54</v>
      </c>
      <c r="D84" s="108" t="s">
        <v>365</v>
      </c>
      <c r="E84" s="71">
        <v>1</v>
      </c>
      <c r="F84" s="71" t="s">
        <v>57</v>
      </c>
      <c r="G84" s="123">
        <v>1150</v>
      </c>
      <c r="H84" s="72">
        <v>115</v>
      </c>
      <c r="I84" s="17">
        <v>881.5</v>
      </c>
      <c r="J84" s="161"/>
    </row>
    <row r="85" spans="1:10">
      <c r="A85" s="173" t="s">
        <v>58</v>
      </c>
      <c r="B85" s="11"/>
      <c r="C85" s="12" t="s">
        <v>36</v>
      </c>
      <c r="D85" s="12" t="s">
        <v>59</v>
      </c>
      <c r="E85" s="68">
        <v>1</v>
      </c>
      <c r="F85" s="68" t="s">
        <v>34</v>
      </c>
      <c r="G85" s="13">
        <v>60</v>
      </c>
      <c r="H85" s="21">
        <v>60</v>
      </c>
      <c r="I85" s="12"/>
      <c r="J85" s="161"/>
    </row>
    <row r="86" spans="1:10">
      <c r="A86" s="101"/>
      <c r="B86" s="124"/>
      <c r="C86" t="s">
        <v>60</v>
      </c>
      <c r="D86" t="s">
        <v>273</v>
      </c>
      <c r="E86" s="25">
        <v>2.2000000000000002</v>
      </c>
      <c r="F86" s="25" t="s">
        <v>34</v>
      </c>
      <c r="G86" s="5">
        <v>190</v>
      </c>
      <c r="H86" s="22">
        <v>418.00000000000006</v>
      </c>
      <c r="J86" s="161"/>
    </row>
    <row r="87" spans="1:10">
      <c r="A87" s="101"/>
      <c r="B87" s="124"/>
      <c r="C87" t="s">
        <v>92</v>
      </c>
      <c r="D87" t="s">
        <v>93</v>
      </c>
      <c r="E87" s="25"/>
      <c r="F87" s="25"/>
      <c r="G87" s="5" t="s">
        <v>314</v>
      </c>
      <c r="H87" s="22"/>
      <c r="I87" s="4"/>
      <c r="J87" s="175"/>
    </row>
    <row r="88" spans="1:10">
      <c r="A88" s="174"/>
      <c r="B88" s="16"/>
      <c r="C88" s="15" t="s">
        <v>293</v>
      </c>
      <c r="D88" s="15" t="s">
        <v>292</v>
      </c>
      <c r="E88" s="71">
        <v>1</v>
      </c>
      <c r="F88" s="71" t="s">
        <v>2</v>
      </c>
      <c r="G88" s="123">
        <v>95</v>
      </c>
      <c r="H88" s="72">
        <v>95</v>
      </c>
      <c r="I88" s="17">
        <v>573</v>
      </c>
      <c r="J88" s="175"/>
    </row>
    <row r="89" spans="1:10">
      <c r="A89" s="173" t="s">
        <v>61</v>
      </c>
      <c r="B89" s="11"/>
      <c r="C89" s="12" t="s">
        <v>61</v>
      </c>
      <c r="D89" s="12" t="s">
        <v>201</v>
      </c>
      <c r="E89" s="23">
        <v>1.5</v>
      </c>
      <c r="F89" s="68" t="s">
        <v>31</v>
      </c>
      <c r="G89" s="13">
        <v>17.61375</v>
      </c>
      <c r="H89" s="21">
        <v>26.420625000000001</v>
      </c>
      <c r="I89" s="12"/>
      <c r="J89" s="161"/>
    </row>
    <row r="90" spans="1:10">
      <c r="A90" s="101"/>
      <c r="B90" s="124"/>
      <c r="C90" t="s">
        <v>61</v>
      </c>
      <c r="D90" t="s">
        <v>63</v>
      </c>
      <c r="E90" s="25">
        <v>7.4999999999999997E-2</v>
      </c>
      <c r="F90" s="25" t="s">
        <v>31</v>
      </c>
      <c r="G90" s="5">
        <v>24.369399999999999</v>
      </c>
      <c r="H90" s="26">
        <v>1.8277049999999999</v>
      </c>
      <c r="J90" s="161"/>
    </row>
    <row r="91" spans="1:10">
      <c r="A91" s="101"/>
      <c r="B91" s="124"/>
      <c r="C91" t="s">
        <v>61</v>
      </c>
      <c r="D91" t="s">
        <v>201</v>
      </c>
      <c r="E91" s="70">
        <v>2</v>
      </c>
      <c r="F91" s="25" t="s">
        <v>31</v>
      </c>
      <c r="G91" s="5">
        <v>17.61375</v>
      </c>
      <c r="H91" s="22">
        <v>35.227499999999999</v>
      </c>
      <c r="J91" s="161"/>
    </row>
    <row r="92" spans="1:10">
      <c r="A92" s="101"/>
      <c r="B92" s="124"/>
      <c r="C92" t="s">
        <v>61</v>
      </c>
      <c r="D92" t="s">
        <v>63</v>
      </c>
      <c r="E92" s="25">
        <v>7.4999999999999997E-2</v>
      </c>
      <c r="F92" s="25" t="s">
        <v>31</v>
      </c>
      <c r="G92" s="5">
        <v>24.369399999999999</v>
      </c>
      <c r="H92" s="26">
        <v>1.8277049999999999</v>
      </c>
      <c r="J92" s="161"/>
    </row>
    <row r="93" spans="1:10">
      <c r="A93" s="101"/>
      <c r="B93" s="124"/>
      <c r="C93" t="s">
        <v>61</v>
      </c>
      <c r="D93" t="s">
        <v>124</v>
      </c>
      <c r="E93" s="25">
        <v>2</v>
      </c>
      <c r="F93" s="25" t="s">
        <v>34</v>
      </c>
      <c r="G93" s="5">
        <v>35</v>
      </c>
      <c r="H93" s="22">
        <v>70</v>
      </c>
      <c r="J93" s="161"/>
    </row>
    <row r="94" spans="1:10">
      <c r="A94" s="101"/>
      <c r="B94" s="128" t="s">
        <v>310</v>
      </c>
      <c r="C94" t="s">
        <v>61</v>
      </c>
      <c r="D94" t="s">
        <v>247</v>
      </c>
      <c r="E94" s="25"/>
      <c r="F94" s="25" t="s">
        <v>2</v>
      </c>
      <c r="G94" s="5" t="s">
        <v>314</v>
      </c>
      <c r="H94" s="22"/>
      <c r="J94" s="161"/>
    </row>
    <row r="95" spans="1:10">
      <c r="A95" s="101"/>
      <c r="B95" s="192" t="s">
        <v>336</v>
      </c>
      <c r="C95" t="s">
        <v>61</v>
      </c>
      <c r="D95" s="125" t="s">
        <v>202</v>
      </c>
      <c r="E95" s="25">
        <v>1</v>
      </c>
      <c r="F95" s="25" t="s">
        <v>2</v>
      </c>
      <c r="G95" s="5">
        <v>561</v>
      </c>
      <c r="H95" s="22">
        <v>561</v>
      </c>
      <c r="J95" s="161"/>
    </row>
    <row r="96" spans="1:10">
      <c r="A96" s="101"/>
      <c r="B96" s="124"/>
      <c r="C96" t="s">
        <v>61</v>
      </c>
      <c r="D96" t="s">
        <v>329</v>
      </c>
      <c r="E96" s="35">
        <v>1</v>
      </c>
      <c r="F96" s="25" t="s">
        <v>2</v>
      </c>
      <c r="G96" s="5">
        <v>58.33</v>
      </c>
      <c r="H96" s="4">
        <v>58.33</v>
      </c>
      <c r="J96" s="161"/>
    </row>
    <row r="97" spans="1:10">
      <c r="A97" s="101"/>
      <c r="B97" s="124"/>
      <c r="C97" t="s">
        <v>61</v>
      </c>
      <c r="D97" t="s">
        <v>65</v>
      </c>
      <c r="E97" s="127">
        <v>0.02</v>
      </c>
      <c r="F97" s="25" t="s">
        <v>66</v>
      </c>
      <c r="G97" s="5">
        <v>30</v>
      </c>
      <c r="H97" s="26">
        <v>0.6</v>
      </c>
      <c r="J97" s="161"/>
    </row>
    <row r="98" spans="1:10">
      <c r="A98" s="101"/>
      <c r="B98" s="128"/>
      <c r="C98" t="s">
        <v>61</v>
      </c>
      <c r="D98" t="s">
        <v>289</v>
      </c>
      <c r="E98" s="35"/>
      <c r="F98" s="25" t="s">
        <v>15</v>
      </c>
      <c r="G98" s="5" t="s">
        <v>314</v>
      </c>
      <c r="H98" s="22"/>
      <c r="I98" s="4"/>
      <c r="J98" s="175"/>
    </row>
    <row r="99" spans="1:10">
      <c r="A99" s="174"/>
      <c r="B99" s="16"/>
      <c r="C99" s="15"/>
      <c r="D99" s="15"/>
      <c r="E99" s="78"/>
      <c r="F99" s="71"/>
      <c r="G99" s="123" t="s">
        <v>314</v>
      </c>
      <c r="H99" s="72"/>
      <c r="I99" s="17">
        <v>755.23353500000007</v>
      </c>
      <c r="J99" s="175"/>
    </row>
    <row r="100" spans="1:10">
      <c r="A100" s="173" t="s">
        <v>67</v>
      </c>
      <c r="B100" s="11"/>
      <c r="C100" s="12" t="s">
        <v>68</v>
      </c>
      <c r="D100" s="12" t="s">
        <v>68</v>
      </c>
      <c r="E100" s="23">
        <v>0.6</v>
      </c>
      <c r="F100" s="68" t="s">
        <v>48</v>
      </c>
      <c r="G100" s="13">
        <v>0.5</v>
      </c>
      <c r="H100" s="150">
        <v>0.3</v>
      </c>
      <c r="I100" s="12"/>
      <c r="J100" s="161"/>
    </row>
    <row r="101" spans="1:10">
      <c r="A101" s="101"/>
      <c r="B101" s="124"/>
      <c r="C101" t="s">
        <v>69</v>
      </c>
      <c r="D101" t="s">
        <v>305</v>
      </c>
      <c r="E101" s="70"/>
      <c r="F101" s="25"/>
      <c r="G101" s="5" t="s">
        <v>314</v>
      </c>
      <c r="H101" s="22"/>
      <c r="J101" s="161"/>
    </row>
    <row r="102" spans="1:10">
      <c r="A102" s="101"/>
      <c r="B102" s="124"/>
      <c r="C102" s="131" t="s">
        <v>338</v>
      </c>
      <c r="D102" t="s">
        <v>72</v>
      </c>
      <c r="E102" s="70">
        <v>0.6</v>
      </c>
      <c r="F102" s="25" t="s">
        <v>48</v>
      </c>
      <c r="G102" s="5">
        <v>2</v>
      </c>
      <c r="H102" s="26">
        <v>1.2</v>
      </c>
      <c r="J102" s="161"/>
    </row>
    <row r="103" spans="1:10">
      <c r="A103" s="101"/>
      <c r="B103" s="124"/>
      <c r="C103" s="131" t="s">
        <v>338</v>
      </c>
      <c r="D103" t="s">
        <v>73</v>
      </c>
      <c r="E103" s="70">
        <v>0.72</v>
      </c>
      <c r="F103" s="25" t="s">
        <v>48</v>
      </c>
      <c r="G103" s="5">
        <v>70</v>
      </c>
      <c r="H103" s="22">
        <v>50.4</v>
      </c>
      <c r="J103" s="161"/>
    </row>
    <row r="104" spans="1:10">
      <c r="A104" s="101"/>
      <c r="B104" s="124"/>
      <c r="C104" s="131" t="s">
        <v>338</v>
      </c>
      <c r="D104" s="107" t="s">
        <v>339</v>
      </c>
      <c r="E104" s="35">
        <v>600</v>
      </c>
      <c r="F104" s="25" t="s">
        <v>25</v>
      </c>
      <c r="G104" s="5">
        <v>0.37</v>
      </c>
      <c r="H104" s="22">
        <v>222</v>
      </c>
      <c r="J104" s="161"/>
    </row>
    <row r="105" spans="1:10">
      <c r="A105" s="101"/>
      <c r="B105" s="124"/>
      <c r="C105" s="131" t="s">
        <v>338</v>
      </c>
      <c r="D105" t="s">
        <v>72</v>
      </c>
      <c r="E105" s="70"/>
      <c r="F105" s="25"/>
      <c r="G105" s="5" t="s">
        <v>314</v>
      </c>
      <c r="H105" s="26"/>
      <c r="J105" s="161"/>
    </row>
    <row r="106" spans="1:10">
      <c r="A106" s="101"/>
      <c r="B106" s="124"/>
      <c r="C106" t="s">
        <v>74</v>
      </c>
      <c r="D106" s="27" t="s">
        <v>281</v>
      </c>
      <c r="E106" s="70">
        <v>0.6</v>
      </c>
      <c r="F106" s="25" t="s">
        <v>48</v>
      </c>
      <c r="G106" s="5">
        <v>0.1</v>
      </c>
      <c r="H106" s="26">
        <v>0.06</v>
      </c>
      <c r="J106" s="161"/>
    </row>
    <row r="107" spans="1:10">
      <c r="A107" s="101"/>
      <c r="B107" s="124"/>
      <c r="C107" t="s">
        <v>75</v>
      </c>
      <c r="D107" t="s">
        <v>76</v>
      </c>
      <c r="E107" s="70"/>
      <c r="F107" s="25"/>
      <c r="J107" s="161"/>
    </row>
    <row r="108" spans="1:10">
      <c r="A108" s="174"/>
      <c r="B108" s="16"/>
      <c r="C108" s="15"/>
      <c r="D108" s="15"/>
      <c r="E108" s="74"/>
      <c r="F108" s="71"/>
      <c r="G108" s="123" t="s">
        <v>314</v>
      </c>
      <c r="H108" s="72"/>
      <c r="I108" s="17">
        <v>273.95999999999998</v>
      </c>
      <c r="J108" s="175"/>
    </row>
    <row r="109" spans="1:10">
      <c r="A109" s="112" t="s">
        <v>78</v>
      </c>
      <c r="B109" s="124"/>
      <c r="C109" t="s">
        <v>79</v>
      </c>
      <c r="D109" t="s">
        <v>80</v>
      </c>
      <c r="E109" s="70"/>
      <c r="F109" s="25"/>
      <c r="G109" s="26"/>
      <c r="H109" s="22"/>
      <c r="J109" s="161"/>
    </row>
    <row r="110" spans="1:10">
      <c r="A110" s="101"/>
      <c r="B110" s="124"/>
      <c r="C110" t="s">
        <v>81</v>
      </c>
      <c r="D110" t="s">
        <v>82</v>
      </c>
      <c r="E110" s="70">
        <v>0.6</v>
      </c>
      <c r="F110" s="25" t="s">
        <v>48</v>
      </c>
      <c r="G110" s="130">
        <v>8.9999999999999993E-3</v>
      </c>
      <c r="H110" s="22">
        <v>43.199999999999996</v>
      </c>
      <c r="J110" s="161"/>
    </row>
    <row r="111" spans="1:10">
      <c r="A111" s="101"/>
      <c r="B111" s="124"/>
      <c r="C111" s="27" t="s">
        <v>81</v>
      </c>
      <c r="D111" s="131" t="s">
        <v>308</v>
      </c>
      <c r="E111" s="132"/>
      <c r="F111" s="27"/>
      <c r="G111" s="133">
        <v>5.0000000000000001E-4</v>
      </c>
      <c r="H111" s="26">
        <v>2.4</v>
      </c>
      <c r="J111" s="161"/>
    </row>
    <row r="112" spans="1:10">
      <c r="A112" s="101"/>
      <c r="B112" s="124"/>
      <c r="C112" t="s">
        <v>300</v>
      </c>
      <c r="D112" t="s">
        <v>299</v>
      </c>
      <c r="E112" s="27">
        <v>1</v>
      </c>
      <c r="F112" s="27" t="s">
        <v>180</v>
      </c>
      <c r="G112" s="5">
        <v>260</v>
      </c>
      <c r="H112" s="22">
        <v>26</v>
      </c>
      <c r="J112" s="161"/>
    </row>
    <row r="113" spans="1:10">
      <c r="A113" s="101"/>
      <c r="B113" s="124"/>
      <c r="C113" t="s">
        <v>300</v>
      </c>
      <c r="D113" t="s">
        <v>301</v>
      </c>
      <c r="E113" s="27">
        <v>1</v>
      </c>
      <c r="F113" s="27" t="s">
        <v>180</v>
      </c>
      <c r="G113" s="5">
        <v>200</v>
      </c>
      <c r="H113" s="22">
        <v>20</v>
      </c>
      <c r="J113" s="161"/>
    </row>
    <row r="114" spans="1:10">
      <c r="A114" s="101"/>
      <c r="B114" s="124"/>
      <c r="C114" t="s">
        <v>119</v>
      </c>
      <c r="G114" s="5"/>
      <c r="H114" s="4"/>
      <c r="J114" s="161"/>
    </row>
    <row r="115" spans="1:10">
      <c r="A115" s="190"/>
      <c r="B115" s="8"/>
      <c r="C115" s="1" t="s">
        <v>132</v>
      </c>
      <c r="D115" s="1"/>
      <c r="E115" s="1"/>
      <c r="F115" s="1"/>
      <c r="G115" s="6"/>
      <c r="H115" s="7"/>
      <c r="I115" s="7">
        <v>91.6</v>
      </c>
      <c r="J115" s="176">
        <v>5119.0389141666674</v>
      </c>
    </row>
    <row r="116" spans="1:10">
      <c r="A116" s="101"/>
      <c r="B116" s="124"/>
      <c r="J116" s="169"/>
    </row>
    <row r="117" spans="1:10">
      <c r="A117" s="177"/>
      <c r="B117" s="178"/>
      <c r="C117" s="179"/>
      <c r="D117" s="179"/>
      <c r="E117" s="179"/>
      <c r="F117" s="179"/>
      <c r="G117" s="180"/>
      <c r="H117" s="179"/>
      <c r="I117" s="181" t="s">
        <v>83</v>
      </c>
      <c r="J117" s="182">
        <v>930.96108583333262</v>
      </c>
    </row>
    <row r="118" spans="1:10">
      <c r="A118" s="101"/>
      <c r="G118" s="4"/>
      <c r="I118" s="18"/>
      <c r="J118" s="161"/>
    </row>
    <row r="119" spans="1:10">
      <c r="A119" s="101"/>
      <c r="I119" s="18" t="s">
        <v>205</v>
      </c>
      <c r="J119" s="191">
        <v>7.801731523611112</v>
      </c>
    </row>
    <row r="120" spans="1:10">
      <c r="A120" s="101"/>
      <c r="I120" s="18"/>
      <c r="J120" s="161"/>
    </row>
    <row r="121" spans="1:10">
      <c r="A121" s="101"/>
      <c r="I121" s="18" t="s">
        <v>84</v>
      </c>
      <c r="J121" s="183">
        <v>0.84612213457300289</v>
      </c>
    </row>
    <row r="122" spans="1:10" ht="15.75" thickBot="1">
      <c r="A122" s="171" t="s">
        <v>403</v>
      </c>
      <c r="B122" s="91"/>
      <c r="C122" s="91"/>
      <c r="D122" s="91"/>
      <c r="E122" s="91"/>
      <c r="F122" s="91"/>
      <c r="G122" s="91"/>
      <c r="H122" s="91"/>
      <c r="I122" s="91"/>
      <c r="J122" s="184"/>
    </row>
  </sheetData>
  <conditionalFormatting sqref="G18:G106">
    <cfRule type="cellIs" dxfId="33" priority="1" operator="greaterThanOrEqual">
      <formula>10</formula>
    </cfRule>
  </conditionalFormatting>
  <conditionalFormatting sqref="G108">
    <cfRule type="cellIs" dxfId="32" priority="4" operator="greaterThanOrEqual">
      <formula>10</formula>
    </cfRule>
  </conditionalFormatting>
  <conditionalFormatting sqref="G111">
    <cfRule type="cellIs" dxfId="31" priority="5" operator="greaterThan">
      <formula>9.9</formula>
    </cfRule>
  </conditionalFormatting>
  <conditionalFormatting sqref="G112:G113">
    <cfRule type="cellIs" dxfId="30" priority="2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7628-B694-4256-B7AE-F4F9C90898A0}">
  <dimension ref="A1:J118"/>
  <sheetViews>
    <sheetView view="pageBreakPreview" topLeftCell="A99" zoomScaleNormal="160" zoomScaleSheetLayoutView="100" workbookViewId="0">
      <selection activeCell="I116" sqref="I116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368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46127</v>
      </c>
      <c r="F6" s="18" t="s">
        <v>3</v>
      </c>
      <c r="G6" t="s">
        <v>366</v>
      </c>
      <c r="J6" s="161"/>
    </row>
    <row r="7" spans="1:10">
      <c r="A7" s="101"/>
      <c r="F7" s="18" t="s">
        <v>120</v>
      </c>
      <c r="G7">
        <v>80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E10" s="70">
        <v>3.5</v>
      </c>
      <c r="F10" s="25" t="s">
        <v>13</v>
      </c>
      <c r="G10" s="22">
        <v>1250</v>
      </c>
      <c r="H10" s="4">
        <v>4375</v>
      </c>
      <c r="I10" s="4"/>
      <c r="J10" s="161"/>
    </row>
    <row r="11" spans="1:10">
      <c r="A11" s="168" t="s">
        <v>14</v>
      </c>
      <c r="C11" t="s">
        <v>381</v>
      </c>
      <c r="E11" s="70">
        <v>1.4</v>
      </c>
      <c r="F11" s="25" t="s">
        <v>288</v>
      </c>
      <c r="G11" s="22">
        <v>60</v>
      </c>
      <c r="H11" s="4">
        <v>84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C13" t="s">
        <v>390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4459</v>
      </c>
      <c r="J14" s="169">
        <v>4459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316</v>
      </c>
      <c r="E18" s="69">
        <v>275</v>
      </c>
      <c r="F18" s="68" t="s">
        <v>25</v>
      </c>
      <c r="G18" s="13">
        <v>1.45</v>
      </c>
      <c r="H18" s="14">
        <v>398.75</v>
      </c>
      <c r="I18" s="12"/>
      <c r="J18" s="161"/>
    </row>
    <row r="19" spans="1:10">
      <c r="A19" s="174"/>
      <c r="B19" s="16"/>
      <c r="C19" s="15" t="s">
        <v>26</v>
      </c>
      <c r="D19" s="122" t="s">
        <v>229</v>
      </c>
      <c r="E19" s="78">
        <v>275</v>
      </c>
      <c r="F19" s="71" t="s">
        <v>25</v>
      </c>
      <c r="G19" s="123">
        <v>7.0000000000000007E-2</v>
      </c>
      <c r="H19" s="123">
        <v>3.2</v>
      </c>
      <c r="I19" s="17">
        <v>401.95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367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74"/>
      <c r="B28" s="16"/>
      <c r="C28" t="s">
        <v>35</v>
      </c>
      <c r="D28" t="s">
        <v>283</v>
      </c>
      <c r="E28" s="25">
        <v>1</v>
      </c>
      <c r="F28" s="25" t="s">
        <v>34</v>
      </c>
      <c r="G28" s="5">
        <v>55</v>
      </c>
      <c r="H28" s="4">
        <v>55</v>
      </c>
      <c r="I28" s="17">
        <v>845.22235000000001</v>
      </c>
      <c r="J28" s="175"/>
    </row>
    <row r="29" spans="1:10">
      <c r="A29" s="173" t="s">
        <v>29</v>
      </c>
      <c r="B29" s="11" t="s">
        <v>369</v>
      </c>
      <c r="C29" s="12" t="s">
        <v>29</v>
      </c>
      <c r="D29" s="12" t="s">
        <v>207</v>
      </c>
      <c r="E29" s="23">
        <v>2.1</v>
      </c>
      <c r="F29" s="68" t="s">
        <v>31</v>
      </c>
      <c r="G29" s="150">
        <v>15.432375000000002</v>
      </c>
      <c r="H29" s="14">
        <v>32.407987500000004</v>
      </c>
      <c r="I29" s="12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97</v>
      </c>
      <c r="C31" t="s">
        <v>29</v>
      </c>
      <c r="D31" t="s">
        <v>258</v>
      </c>
      <c r="E31" s="70">
        <v>2</v>
      </c>
      <c r="F31" s="25" t="s">
        <v>31</v>
      </c>
      <c r="G31" s="5">
        <v>11.865</v>
      </c>
      <c r="H31" s="4">
        <v>23.73</v>
      </c>
      <c r="J31" s="161"/>
    </row>
    <row r="32" spans="1:10">
      <c r="A32" s="101"/>
      <c r="B32" s="124"/>
      <c r="E32" s="126"/>
      <c r="F32" s="25"/>
      <c r="G32" s="5"/>
      <c r="H32" s="5"/>
      <c r="J32" s="161"/>
    </row>
    <row r="33" spans="1:10">
      <c r="A33" s="101"/>
      <c r="B33" s="124"/>
      <c r="C33" s="198" t="s">
        <v>29</v>
      </c>
      <c r="D33" s="198" t="s">
        <v>254</v>
      </c>
      <c r="E33" s="204">
        <v>0.73</v>
      </c>
      <c r="F33" s="198" t="s">
        <v>31</v>
      </c>
      <c r="G33" s="205">
        <v>76.460999999999999</v>
      </c>
      <c r="H33" s="206">
        <v>55.81653</v>
      </c>
      <c r="J33" s="161"/>
    </row>
    <row r="34" spans="1:10">
      <c r="A34" s="101"/>
      <c r="B34" s="124"/>
      <c r="C34" s="198" t="s">
        <v>29</v>
      </c>
      <c r="D34" s="198" t="s">
        <v>252</v>
      </c>
      <c r="E34" s="197">
        <v>1</v>
      </c>
      <c r="F34" s="198" t="s">
        <v>31</v>
      </c>
      <c r="G34" s="205">
        <v>27.126000000000001</v>
      </c>
      <c r="H34" s="206">
        <v>27.126000000000001</v>
      </c>
      <c r="J34" s="161"/>
    </row>
    <row r="35" spans="1:10">
      <c r="A35" s="101"/>
      <c r="B35" s="124"/>
      <c r="E35" s="127"/>
      <c r="F35" s="25"/>
      <c r="G35" s="5"/>
      <c r="H35" s="4"/>
      <c r="J35" s="161"/>
    </row>
    <row r="36" spans="1:10">
      <c r="A36" s="101"/>
      <c r="B36" s="124"/>
      <c r="C36" s="198" t="s">
        <v>29</v>
      </c>
      <c r="D36" s="198" t="s">
        <v>255</v>
      </c>
      <c r="E36" s="204">
        <v>0.33</v>
      </c>
      <c r="F36" s="198" t="s">
        <v>31</v>
      </c>
      <c r="G36" s="205">
        <v>38.640000000000008</v>
      </c>
      <c r="H36" s="206">
        <v>12.751200000000003</v>
      </c>
      <c r="J36" s="161"/>
    </row>
    <row r="37" spans="1:10">
      <c r="A37" s="101"/>
      <c r="B37" s="124"/>
      <c r="E37" s="25"/>
      <c r="F37" s="25"/>
      <c r="G37" s="5"/>
      <c r="H37" s="4"/>
      <c r="J37" s="175"/>
    </row>
    <row r="38" spans="1:10">
      <c r="A38" s="101"/>
      <c r="B38" s="124"/>
      <c r="C38" t="s">
        <v>33</v>
      </c>
      <c r="D38" t="s">
        <v>124</v>
      </c>
      <c r="E38" s="25">
        <v>3</v>
      </c>
      <c r="F38" s="25" t="s">
        <v>34</v>
      </c>
      <c r="G38" s="5">
        <v>35</v>
      </c>
      <c r="H38" s="4">
        <v>105</v>
      </c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256.83171750000002</v>
      </c>
      <c r="J39" s="175"/>
    </row>
    <row r="40" spans="1:10">
      <c r="A40" s="173" t="s">
        <v>39</v>
      </c>
      <c r="B40" s="11"/>
      <c r="C40" s="12" t="s">
        <v>40</v>
      </c>
      <c r="D40" s="12" t="s">
        <v>41</v>
      </c>
      <c r="E40" s="69"/>
      <c r="F40" s="68"/>
      <c r="G40" s="13"/>
      <c r="H40" s="14"/>
      <c r="I40" s="12"/>
      <c r="J40" s="161"/>
    </row>
    <row r="41" spans="1:10">
      <c r="A41" s="101"/>
      <c r="B41" s="124"/>
      <c r="E41" s="35"/>
      <c r="F41" s="25"/>
      <c r="G41" s="5"/>
      <c r="H41" s="4"/>
      <c r="J41" s="161"/>
    </row>
    <row r="42" spans="1:10">
      <c r="A42" s="101"/>
      <c r="B42" s="124"/>
      <c r="E42" s="35"/>
      <c r="F42" s="25"/>
      <c r="G42" s="5"/>
      <c r="H42" s="4"/>
      <c r="J42" s="161"/>
    </row>
    <row r="43" spans="1:10">
      <c r="A43" s="101"/>
      <c r="B43" s="124"/>
      <c r="E43" s="25"/>
      <c r="F43" s="25"/>
      <c r="G43" s="5"/>
      <c r="H43" s="4"/>
      <c r="J43" s="161"/>
    </row>
    <row r="44" spans="1:10">
      <c r="A44" s="101"/>
      <c r="E44" s="25"/>
      <c r="F44" s="25"/>
      <c r="G44" s="5"/>
      <c r="H44" s="4"/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/>
      <c r="F45" s="71" t="s">
        <v>34</v>
      </c>
      <c r="G45" s="123" t="s">
        <v>314</v>
      </c>
      <c r="H45" s="17"/>
      <c r="I45" s="17">
        <v>0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/>
      <c r="F47" s="25" t="s">
        <v>34</v>
      </c>
      <c r="G47" s="5" t="s">
        <v>314</v>
      </c>
      <c r="H47" s="5"/>
      <c r="J47" s="161"/>
    </row>
    <row r="48" spans="1:10">
      <c r="A48" s="101"/>
      <c r="B48" s="124"/>
      <c r="C48" t="s">
        <v>44</v>
      </c>
      <c r="D48" s="125" t="s">
        <v>279</v>
      </c>
      <c r="E48" s="25"/>
      <c r="F48" s="25" t="s">
        <v>34</v>
      </c>
      <c r="G48" s="5" t="s">
        <v>314</v>
      </c>
      <c r="H48" s="5"/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s="124" t="s">
        <v>104</v>
      </c>
      <c r="C51" t="s">
        <v>43</v>
      </c>
      <c r="D51" s="108"/>
      <c r="E51" s="35"/>
      <c r="F51" s="25"/>
      <c r="G51" s="5"/>
      <c r="H51" s="4"/>
      <c r="J51" s="161"/>
    </row>
    <row r="52" spans="1:10">
      <c r="A52" s="101"/>
      <c r="B52" s="124" t="s">
        <v>334</v>
      </c>
      <c r="C52" t="s">
        <v>43</v>
      </c>
      <c r="D52" s="125"/>
      <c r="E52" s="35"/>
      <c r="F52" s="25"/>
      <c r="G52" s="5"/>
      <c r="H52" s="4"/>
      <c r="J52" s="161"/>
    </row>
    <row r="53" spans="1:10">
      <c r="A53" s="101"/>
      <c r="B53" s="124"/>
      <c r="C53" t="s">
        <v>43</v>
      </c>
      <c r="D53" s="125"/>
      <c r="E53" s="35"/>
      <c r="F53" s="25"/>
      <c r="G53" s="5"/>
      <c r="H53" s="4"/>
      <c r="J53" s="161"/>
    </row>
    <row r="54" spans="1:10">
      <c r="A54" s="194"/>
      <c r="B54" s="124"/>
      <c r="D54" s="125"/>
      <c r="E54" s="35"/>
      <c r="F54" s="25"/>
      <c r="G54" s="5"/>
      <c r="H54" s="4"/>
      <c r="J54" s="161"/>
    </row>
    <row r="55" spans="1:10">
      <c r="A55" s="101"/>
      <c r="B55" s="124"/>
      <c r="D55" s="125"/>
      <c r="E55" s="35"/>
      <c r="F55" s="25"/>
      <c r="G55" s="5"/>
      <c r="H55" s="4"/>
      <c r="J55" s="161"/>
    </row>
    <row r="56" spans="1:10">
      <c r="A56" s="101"/>
      <c r="B56" s="124"/>
      <c r="D56" s="125"/>
      <c r="E56" s="35"/>
      <c r="F56" s="25"/>
      <c r="G56" s="5"/>
      <c r="H56" s="4"/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/>
      <c r="F58" s="25" t="s">
        <v>34</v>
      </c>
      <c r="G58" s="5" t="s">
        <v>314</v>
      </c>
      <c r="H58" s="4"/>
      <c r="J58" s="161"/>
    </row>
    <row r="59" spans="1:10">
      <c r="A59" s="101"/>
      <c r="B59" s="124"/>
      <c r="C59" t="s">
        <v>46</v>
      </c>
      <c r="D59" t="s">
        <v>291</v>
      </c>
      <c r="E59" s="126"/>
      <c r="F59" s="25" t="s">
        <v>48</v>
      </c>
      <c r="G59" s="5" t="s">
        <v>314</v>
      </c>
      <c r="H59" s="4"/>
      <c r="J59" s="161"/>
    </row>
    <row r="60" spans="1:10">
      <c r="A60" s="101"/>
      <c r="B60" s="124"/>
      <c r="C60" t="s">
        <v>46</v>
      </c>
      <c r="D60" t="s">
        <v>47</v>
      </c>
      <c r="E60" s="25">
        <v>1</v>
      </c>
      <c r="F60" s="25" t="s">
        <v>34</v>
      </c>
      <c r="G60" s="5">
        <v>13.5</v>
      </c>
      <c r="H60" s="4">
        <v>13.5</v>
      </c>
      <c r="J60" s="161"/>
    </row>
    <row r="61" spans="1:10">
      <c r="A61" s="101"/>
      <c r="B61" s="124"/>
      <c r="C61" t="s">
        <v>43</v>
      </c>
      <c r="D61" t="s">
        <v>26</v>
      </c>
      <c r="E61" s="35">
        <v>0</v>
      </c>
      <c r="F61" s="25" t="s">
        <v>48</v>
      </c>
      <c r="G61" s="5">
        <v>34</v>
      </c>
      <c r="H61" s="5">
        <v>0</v>
      </c>
      <c r="I61" s="4"/>
      <c r="J61" s="175"/>
    </row>
    <row r="62" spans="1:10">
      <c r="A62" s="189"/>
      <c r="B62" s="144"/>
      <c r="C62" s="145"/>
      <c r="D62" s="145"/>
      <c r="E62" s="196"/>
      <c r="F62" s="77"/>
      <c r="G62" s="200" t="s">
        <v>314</v>
      </c>
      <c r="H62" s="36"/>
      <c r="I62" s="36">
        <v>98.2</v>
      </c>
      <c r="J62" s="175"/>
    </row>
    <row r="63" spans="1:10">
      <c r="A63" s="112" t="s">
        <v>49</v>
      </c>
      <c r="B63" s="124"/>
      <c r="C63" t="s">
        <v>50</v>
      </c>
      <c r="D63" t="s">
        <v>231</v>
      </c>
      <c r="E63" s="35">
        <v>1</v>
      </c>
      <c r="F63" s="25" t="s">
        <v>34</v>
      </c>
      <c r="G63" s="5">
        <v>130</v>
      </c>
      <c r="H63" s="4">
        <v>13</v>
      </c>
      <c r="J63" s="161"/>
    </row>
    <row r="64" spans="1:10">
      <c r="A64" s="101"/>
      <c r="B64" s="124"/>
      <c r="E64" s="127"/>
      <c r="F64" s="25"/>
      <c r="G64" s="5"/>
      <c r="H64" s="4"/>
      <c r="J64" s="161"/>
    </row>
    <row r="65" spans="1:10">
      <c r="A65" s="101"/>
      <c r="B65" s="124"/>
      <c r="C65" t="s">
        <v>49</v>
      </c>
      <c r="D65" t="s">
        <v>91</v>
      </c>
      <c r="E65" s="127">
        <v>0.4</v>
      </c>
      <c r="F65" s="25" t="s">
        <v>31</v>
      </c>
      <c r="G65" s="5">
        <v>41.106999999999999</v>
      </c>
      <c r="H65" s="4">
        <v>16.442800000000002</v>
      </c>
      <c r="J65" s="161"/>
    </row>
    <row r="66" spans="1:10">
      <c r="A66" s="101"/>
      <c r="B66" s="124"/>
      <c r="C66" t="s">
        <v>373</v>
      </c>
      <c r="D66" t="s">
        <v>245</v>
      </c>
      <c r="E66" s="127">
        <v>3</v>
      </c>
      <c r="F66" s="25" t="s">
        <v>31</v>
      </c>
      <c r="G66" s="5">
        <v>21.566600000000001</v>
      </c>
      <c r="H66" s="4">
        <v>64.69980000000001</v>
      </c>
      <c r="J66" s="161"/>
    </row>
    <row r="67" spans="1:10">
      <c r="A67" s="101"/>
      <c r="B67" s="124"/>
      <c r="E67" s="127"/>
      <c r="F67" s="25"/>
      <c r="G67" s="5"/>
      <c r="H67" s="4"/>
      <c r="J67" s="161"/>
    </row>
    <row r="68" spans="1:10">
      <c r="A68" s="101"/>
      <c r="B68" s="124"/>
      <c r="E68" s="127"/>
      <c r="F68" s="25"/>
      <c r="G68" s="5"/>
      <c r="H68" s="4"/>
      <c r="J68" s="161"/>
    </row>
    <row r="69" spans="1:10">
      <c r="A69" s="101"/>
      <c r="B69" s="124"/>
      <c r="E69" s="127"/>
      <c r="F69" s="25"/>
      <c r="G69" s="5"/>
      <c r="H69" s="4"/>
      <c r="J69" s="161"/>
    </row>
    <row r="70" spans="1:10">
      <c r="A70" s="101"/>
      <c r="B70" s="124"/>
      <c r="E70" s="127"/>
      <c r="F70" s="25"/>
      <c r="G70" s="5"/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0</v>
      </c>
      <c r="F72" s="25" t="s">
        <v>34</v>
      </c>
      <c r="G72" s="5">
        <v>35</v>
      </c>
      <c r="H72" s="4">
        <v>0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94.142600000000016</v>
      </c>
      <c r="J73" s="175"/>
    </row>
    <row r="74" spans="1:10">
      <c r="A74" s="173" t="s">
        <v>52</v>
      </c>
      <c r="B74" s="11"/>
      <c r="C74" s="12"/>
      <c r="D74" s="12"/>
      <c r="E74" s="75"/>
      <c r="F74" s="68"/>
      <c r="G74" s="13"/>
      <c r="H74" s="14"/>
      <c r="I74" s="12"/>
      <c r="J74" s="161"/>
    </row>
    <row r="75" spans="1:10">
      <c r="A75" s="101"/>
      <c r="B75" s="124"/>
      <c r="E75" s="25"/>
      <c r="F75" s="25"/>
      <c r="G75" s="5"/>
      <c r="H75" s="4"/>
      <c r="J75" s="161"/>
    </row>
    <row r="76" spans="1:10">
      <c r="A76" s="101"/>
      <c r="B76" s="124"/>
      <c r="E76" s="25"/>
      <c r="F76" s="25"/>
      <c r="G76" s="5"/>
      <c r="H76" s="4"/>
      <c r="J76" s="161"/>
    </row>
    <row r="77" spans="1:10">
      <c r="A77" s="101"/>
      <c r="B77" s="124"/>
      <c r="C77" t="s">
        <v>53</v>
      </c>
      <c r="D77" t="s">
        <v>124</v>
      </c>
      <c r="E77" s="25"/>
      <c r="F77" s="25" t="s">
        <v>34</v>
      </c>
      <c r="G77" s="5" t="s">
        <v>314</v>
      </c>
      <c r="H77" s="4"/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0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160</v>
      </c>
      <c r="F79" s="68" t="s">
        <v>55</v>
      </c>
      <c r="G79" s="13">
        <v>4.38</v>
      </c>
      <c r="H79" s="14">
        <v>700.8</v>
      </c>
      <c r="I79" s="12"/>
      <c r="J79" s="161"/>
    </row>
    <row r="80" spans="1:10">
      <c r="A80" s="101"/>
      <c r="B80" s="124"/>
      <c r="C80" t="s">
        <v>54</v>
      </c>
      <c r="D80" s="108" t="s">
        <v>363</v>
      </c>
      <c r="E80" s="25">
        <v>1</v>
      </c>
      <c r="F80" s="25" t="s">
        <v>57</v>
      </c>
      <c r="G80" s="5">
        <v>850</v>
      </c>
      <c r="H80" s="4">
        <v>85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785.8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4"/>
      <c r="J84" s="175"/>
    </row>
    <row r="85" spans="1:10">
      <c r="A85" s="174"/>
      <c r="B85" s="16"/>
      <c r="C85" s="15"/>
      <c r="D85" s="15"/>
      <c r="E85" s="71"/>
      <c r="F85" s="71"/>
      <c r="G85" s="123" t="s">
        <v>314</v>
      </c>
      <c r="H85" s="17"/>
      <c r="I85" s="17">
        <v>0</v>
      </c>
      <c r="J85" s="175"/>
    </row>
    <row r="86" spans="1:10">
      <c r="A86" s="173" t="s">
        <v>61</v>
      </c>
      <c r="B86" s="11"/>
      <c r="C86" s="12" t="s">
        <v>62</v>
      </c>
      <c r="D86" s="12"/>
      <c r="E86" s="23"/>
      <c r="F86" s="68"/>
      <c r="G86" s="13" t="s">
        <v>314</v>
      </c>
      <c r="H86" s="13"/>
      <c r="I86" s="12"/>
      <c r="J86" s="161"/>
    </row>
    <row r="87" spans="1:10">
      <c r="A87" s="101"/>
      <c r="B87" s="124"/>
      <c r="C87" t="s">
        <v>38</v>
      </c>
      <c r="E87" s="25"/>
      <c r="F87" s="25"/>
      <c r="G87" s="5" t="s">
        <v>314</v>
      </c>
      <c r="H87" s="5"/>
      <c r="J87" s="161"/>
    </row>
    <row r="88" spans="1:10">
      <c r="A88" s="101"/>
      <c r="B88" s="124"/>
      <c r="C88" t="s">
        <v>33</v>
      </c>
      <c r="E88" s="25"/>
      <c r="F88" s="25"/>
      <c r="G88" s="5" t="s">
        <v>314</v>
      </c>
      <c r="H88" s="4"/>
      <c r="J88" s="161"/>
    </row>
    <row r="89" spans="1:10">
      <c r="A89" s="101"/>
      <c r="B89" s="124"/>
      <c r="C89" t="s">
        <v>61</v>
      </c>
      <c r="D89" s="125" t="s">
        <v>113</v>
      </c>
      <c r="E89" s="25">
        <v>1</v>
      </c>
      <c r="F89" s="25" t="s">
        <v>2</v>
      </c>
      <c r="G89" s="5">
        <v>521</v>
      </c>
      <c r="H89" s="4">
        <v>521</v>
      </c>
      <c r="J89" s="161"/>
    </row>
    <row r="90" spans="1:10">
      <c r="A90" s="101"/>
      <c r="B90" s="124"/>
      <c r="C90" t="s">
        <v>61</v>
      </c>
      <c r="D90" s="107" t="s">
        <v>330</v>
      </c>
      <c r="E90" s="35">
        <v>1</v>
      </c>
      <c r="F90" s="25" t="s">
        <v>2</v>
      </c>
      <c r="G90" s="5">
        <v>35</v>
      </c>
      <c r="H90" s="4">
        <v>35</v>
      </c>
      <c r="J90" s="161"/>
    </row>
    <row r="91" spans="1:10">
      <c r="A91" s="101"/>
      <c r="B91" s="124"/>
      <c r="C91" t="s">
        <v>61</v>
      </c>
      <c r="D91" t="s">
        <v>65</v>
      </c>
      <c r="E91" s="127">
        <v>0.2</v>
      </c>
      <c r="F91" s="25" t="s">
        <v>66</v>
      </c>
      <c r="G91" s="5">
        <v>30</v>
      </c>
      <c r="H91" s="4">
        <v>6</v>
      </c>
      <c r="J91" s="161"/>
    </row>
    <row r="92" spans="1:10">
      <c r="A92" s="101"/>
      <c r="B92" s="124"/>
      <c r="C92" t="s">
        <v>61</v>
      </c>
      <c r="D92" t="s">
        <v>289</v>
      </c>
      <c r="E92" s="35">
        <v>0</v>
      </c>
      <c r="F92" s="25" t="s">
        <v>15</v>
      </c>
      <c r="G92" s="5">
        <v>50</v>
      </c>
      <c r="H92" s="4"/>
      <c r="I92" s="4"/>
      <c r="J92" s="175"/>
    </row>
    <row r="93" spans="1:10">
      <c r="A93" s="174"/>
      <c r="B93" s="16"/>
      <c r="C93" s="15"/>
      <c r="D93" s="15"/>
      <c r="E93" s="78"/>
      <c r="F93" s="71"/>
      <c r="G93" s="123" t="s">
        <v>314</v>
      </c>
      <c r="H93" s="17"/>
      <c r="I93" s="17">
        <v>562</v>
      </c>
      <c r="J93" s="175"/>
    </row>
    <row r="94" spans="1:10">
      <c r="A94" s="173" t="s">
        <v>67</v>
      </c>
      <c r="B94" s="11"/>
      <c r="C94" s="12" t="s">
        <v>68</v>
      </c>
      <c r="D94" s="12" t="s">
        <v>68</v>
      </c>
      <c r="E94" s="23"/>
      <c r="F94" s="68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70</v>
      </c>
      <c r="E95" s="70">
        <v>4</v>
      </c>
      <c r="F95" s="25" t="s">
        <v>48</v>
      </c>
      <c r="G95" s="5">
        <v>25.3</v>
      </c>
      <c r="H95" s="4">
        <v>101.2</v>
      </c>
      <c r="J95" s="161"/>
    </row>
    <row r="96" spans="1:10">
      <c r="A96" s="101"/>
      <c r="B96" s="128" t="s">
        <v>389</v>
      </c>
      <c r="C96" t="s">
        <v>71</v>
      </c>
      <c r="D96" s="108" t="s">
        <v>232</v>
      </c>
      <c r="E96" s="70"/>
      <c r="F96" s="25"/>
      <c r="G96" s="5"/>
      <c r="H96" s="4"/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70">
        <v>4</v>
      </c>
      <c r="F98" s="25" t="s">
        <v>48</v>
      </c>
      <c r="G98" s="5">
        <v>36</v>
      </c>
      <c r="H98" s="4">
        <v>144</v>
      </c>
      <c r="J98" s="161"/>
    </row>
    <row r="99" spans="1:10">
      <c r="A99" s="101"/>
      <c r="B99" s="124"/>
      <c r="C99" t="s">
        <v>74</v>
      </c>
      <c r="D99" s="33" t="s">
        <v>282</v>
      </c>
      <c r="E99" s="70"/>
      <c r="F99" s="25"/>
      <c r="G99" s="5"/>
      <c r="H99" s="4"/>
      <c r="J99" s="161"/>
    </row>
    <row r="100" spans="1:10">
      <c r="A100" s="101"/>
      <c r="B100" s="124"/>
      <c r="C100" t="s">
        <v>75</v>
      </c>
      <c r="D100" t="s">
        <v>76</v>
      </c>
      <c r="E100" s="70"/>
      <c r="F100" s="25"/>
      <c r="G100" s="5"/>
      <c r="H100" s="4"/>
      <c r="J100" s="161"/>
    </row>
    <row r="101" spans="1:10">
      <c r="A101" s="101"/>
      <c r="B101" s="124"/>
      <c r="C101" t="s">
        <v>74</v>
      </c>
      <c r="D101" t="s">
        <v>72</v>
      </c>
      <c r="E101" s="70"/>
      <c r="F101" s="25"/>
      <c r="G101" s="5"/>
      <c r="H101" s="4"/>
      <c r="J101" s="161"/>
    </row>
    <row r="102" spans="1:10">
      <c r="A102" s="101"/>
      <c r="B102" s="124"/>
      <c r="C102" t="s">
        <v>77</v>
      </c>
      <c r="D102" t="s">
        <v>114</v>
      </c>
      <c r="E102" s="70"/>
      <c r="F102" s="25"/>
      <c r="G102" s="5"/>
      <c r="H102" s="4"/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245.2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80</v>
      </c>
      <c r="E104" s="23"/>
      <c r="F104" s="68"/>
      <c r="G104" s="13"/>
      <c r="H104" s="14"/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70">
        <v>3.5</v>
      </c>
      <c r="F105" s="25" t="s">
        <v>48</v>
      </c>
      <c r="G105" s="130">
        <v>8.9999999999999993E-3</v>
      </c>
      <c r="H105" s="4">
        <v>39.375</v>
      </c>
      <c r="J105" s="161"/>
    </row>
    <row r="106" spans="1:10">
      <c r="A106" s="101"/>
      <c r="B106" s="124"/>
      <c r="C106" t="s">
        <v>81</v>
      </c>
      <c r="D106" t="s">
        <v>115</v>
      </c>
      <c r="E106" s="70"/>
      <c r="F106" s="25" t="s">
        <v>48</v>
      </c>
      <c r="G106" s="5" t="s">
        <v>314</v>
      </c>
      <c r="H106" s="4"/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2.1875</v>
      </c>
      <c r="J107" s="161"/>
    </row>
    <row r="108" spans="1:10">
      <c r="A108" s="101"/>
      <c r="B108" s="124"/>
      <c r="C108" t="s">
        <v>300</v>
      </c>
      <c r="D108" t="s">
        <v>299</v>
      </c>
      <c r="E108" s="27">
        <v>4</v>
      </c>
      <c r="F108" s="27" t="s">
        <v>180</v>
      </c>
      <c r="G108" s="5">
        <v>260</v>
      </c>
      <c r="H108" s="22">
        <v>104</v>
      </c>
      <c r="J108" s="161"/>
    </row>
    <row r="109" spans="1:10">
      <c r="A109" s="101"/>
      <c r="B109" s="124"/>
      <c r="C109" t="s">
        <v>300</v>
      </c>
      <c r="D109" t="s">
        <v>301</v>
      </c>
      <c r="E109" s="27">
        <v>4</v>
      </c>
      <c r="F109" s="27" t="s">
        <v>180</v>
      </c>
      <c r="G109" s="5">
        <v>200</v>
      </c>
      <c r="H109" s="22">
        <v>80</v>
      </c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225.5625</v>
      </c>
      <c r="J111" s="176">
        <v>3514.9091675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944.09083250000003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406</v>
      </c>
      <c r="J115" s="169">
        <v>1004.2597621428571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0.78827296871495856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32 G35 G37:G104">
    <cfRule type="cellIs" dxfId="29" priority="6" operator="greaterThanOrEqual">
      <formula>10</formula>
    </cfRule>
  </conditionalFormatting>
  <conditionalFormatting sqref="G33:G34">
    <cfRule type="cellIs" dxfId="28" priority="5" operator="greaterThan">
      <formula>9.9</formula>
    </cfRule>
  </conditionalFormatting>
  <conditionalFormatting sqref="G36">
    <cfRule type="cellIs" dxfId="27" priority="3" operator="greaterThan">
      <formula>9.9</formula>
    </cfRule>
  </conditionalFormatting>
  <conditionalFormatting sqref="G106">
    <cfRule type="cellIs" dxfId="26" priority="7" operator="greaterThanOrEqual">
      <formula>10</formula>
    </cfRule>
  </conditionalFormatting>
  <conditionalFormatting sqref="G107">
    <cfRule type="cellIs" dxfId="25" priority="8" operator="greaterThan">
      <formula>9.9</formula>
    </cfRule>
  </conditionalFormatting>
  <conditionalFormatting sqref="G108:G109">
    <cfRule type="cellIs" dxfId="24" priority="1" operator="greaterThanOrEqual">
      <formula>10</formula>
    </cfRule>
  </conditionalFormatting>
  <conditionalFormatting sqref="H33:H34">
    <cfRule type="cellIs" dxfId="23" priority="4" operator="lessThan">
      <formula>10</formula>
    </cfRule>
  </conditionalFormatting>
  <conditionalFormatting sqref="H36">
    <cfRule type="cellIs" dxfId="22" priority="2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871A-7EAC-42AF-9759-865309744502}">
  <dimension ref="A1:J118"/>
  <sheetViews>
    <sheetView view="pageBreakPreview" zoomScale="110" zoomScaleNormal="160" zoomScaleSheetLayoutView="110" workbookViewId="0">
      <selection activeCell="I116" sqref="I116"/>
    </sheetView>
  </sheetViews>
  <sheetFormatPr defaultRowHeight="15"/>
  <cols>
    <col min="1" max="1" width="15.5703125" customWidth="1"/>
    <col min="3" max="3" width="14.42578125" customWidth="1"/>
    <col min="4" max="4" width="21" customWidth="1"/>
    <col min="5" max="5" width="9.5703125" customWidth="1"/>
    <col min="6" max="6" width="5.42578125" customWidth="1"/>
    <col min="7" max="10" width="9.5703125" customWidth="1"/>
    <col min="11" max="11" width="3.5703125" customWidth="1"/>
  </cols>
  <sheetData>
    <row r="1" spans="1:10" ht="18.75">
      <c r="A1" s="156"/>
      <c r="B1" s="157"/>
      <c r="C1" s="157"/>
      <c r="D1" s="158" t="s">
        <v>337</v>
      </c>
      <c r="E1" s="157"/>
      <c r="F1" s="157"/>
      <c r="G1" s="157"/>
      <c r="H1" s="157"/>
      <c r="I1" s="157"/>
      <c r="J1" s="159"/>
    </row>
    <row r="2" spans="1:10">
      <c r="A2" s="101"/>
      <c r="D2" s="160" t="s">
        <v>125</v>
      </c>
      <c r="J2" s="161"/>
    </row>
    <row r="3" spans="1:10">
      <c r="A3" s="101"/>
      <c r="J3" s="161"/>
    </row>
    <row r="4" spans="1:10" ht="18.75">
      <c r="A4" s="162"/>
      <c r="B4" s="10" t="s">
        <v>0</v>
      </c>
      <c r="C4" s="10"/>
      <c r="D4" s="24" t="s">
        <v>382</v>
      </c>
      <c r="E4" s="10"/>
      <c r="F4" s="9"/>
      <c r="G4" s="9"/>
      <c r="H4" s="9"/>
      <c r="I4" s="9"/>
      <c r="J4" s="163"/>
    </row>
    <row r="5" spans="1:10">
      <c r="A5" s="101"/>
      <c r="B5" s="19" t="s">
        <v>1</v>
      </c>
      <c r="C5" s="2">
        <v>2027</v>
      </c>
      <c r="F5" s="18" t="s">
        <v>117</v>
      </c>
      <c r="G5">
        <v>10</v>
      </c>
      <c r="H5" t="s">
        <v>2</v>
      </c>
      <c r="J5" s="161"/>
    </row>
    <row r="6" spans="1:10">
      <c r="A6" s="101"/>
      <c r="B6" s="19" t="s">
        <v>118</v>
      </c>
      <c r="C6" s="164">
        <v>46132</v>
      </c>
      <c r="F6" s="18" t="s">
        <v>3</v>
      </c>
      <c r="G6" t="s">
        <v>366</v>
      </c>
      <c r="J6" s="161"/>
    </row>
    <row r="7" spans="1:10">
      <c r="A7" s="101"/>
      <c r="F7" s="18" t="s">
        <v>120</v>
      </c>
      <c r="G7">
        <v>100</v>
      </c>
      <c r="H7" t="s">
        <v>182</v>
      </c>
      <c r="J7" s="161"/>
    </row>
    <row r="8" spans="1:10">
      <c r="A8" s="165" t="s">
        <v>4</v>
      </c>
      <c r="B8" s="9"/>
      <c r="C8" s="9"/>
      <c r="D8" s="9"/>
      <c r="E8" s="9"/>
      <c r="F8" s="9"/>
      <c r="G8" s="9"/>
      <c r="H8" s="9"/>
      <c r="I8" s="9"/>
      <c r="J8" s="163"/>
    </row>
    <row r="9" spans="1:10">
      <c r="A9" s="166" t="s">
        <v>5</v>
      </c>
      <c r="B9" s="15"/>
      <c r="C9" s="15"/>
      <c r="D9" s="15"/>
      <c r="E9" s="20" t="s">
        <v>6</v>
      </c>
      <c r="F9" s="20" t="s">
        <v>7</v>
      </c>
      <c r="G9" s="20" t="s">
        <v>8</v>
      </c>
      <c r="H9" s="20" t="s">
        <v>9</v>
      </c>
      <c r="I9" s="20" t="s">
        <v>10</v>
      </c>
      <c r="J9" s="185" t="s">
        <v>11</v>
      </c>
    </row>
    <row r="10" spans="1:10">
      <c r="A10" s="168" t="s">
        <v>12</v>
      </c>
      <c r="E10" s="35">
        <v>1800</v>
      </c>
      <c r="F10" s="25" t="s">
        <v>152</v>
      </c>
      <c r="G10" s="26">
        <v>3.3</v>
      </c>
      <c r="H10" s="4">
        <v>5940</v>
      </c>
      <c r="I10" s="4"/>
      <c r="J10" s="161"/>
    </row>
    <row r="11" spans="1:10">
      <c r="A11" s="168" t="s">
        <v>14</v>
      </c>
      <c r="E11" s="70"/>
      <c r="F11" s="25" t="s">
        <v>288</v>
      </c>
      <c r="G11" s="22"/>
      <c r="H11" s="4">
        <v>0</v>
      </c>
      <c r="I11" s="4"/>
      <c r="J11" s="161"/>
    </row>
    <row r="12" spans="1:10">
      <c r="A12" s="168" t="s">
        <v>16</v>
      </c>
      <c r="E12" s="35"/>
      <c r="F12" s="25" t="s">
        <v>17</v>
      </c>
      <c r="G12" s="26"/>
      <c r="H12" s="4">
        <v>0</v>
      </c>
      <c r="I12" s="4"/>
      <c r="J12" s="161"/>
    </row>
    <row r="13" spans="1:10">
      <c r="A13" s="168" t="s">
        <v>95</v>
      </c>
      <c r="E13" s="35"/>
      <c r="F13" s="25"/>
      <c r="G13" s="26"/>
      <c r="H13" s="4"/>
      <c r="I13" s="4"/>
      <c r="J13" s="161"/>
    </row>
    <row r="14" spans="1:10">
      <c r="A14" s="101"/>
      <c r="E14" s="35"/>
      <c r="F14" s="25"/>
      <c r="G14" s="26"/>
      <c r="H14" s="4"/>
      <c r="I14" s="4">
        <v>5940</v>
      </c>
      <c r="J14" s="169">
        <v>5940</v>
      </c>
    </row>
    <row r="15" spans="1:10">
      <c r="A15" s="101"/>
      <c r="E15" s="25"/>
      <c r="F15" s="25"/>
      <c r="G15" s="25"/>
      <c r="J15" s="161"/>
    </row>
    <row r="16" spans="1:10">
      <c r="A16" s="165" t="s">
        <v>18</v>
      </c>
      <c r="B16" s="9"/>
      <c r="C16" s="9"/>
      <c r="D16" s="9"/>
      <c r="E16" s="67"/>
      <c r="F16" s="67"/>
      <c r="G16" s="67"/>
      <c r="H16" s="9"/>
      <c r="I16" s="9"/>
      <c r="J16" s="163"/>
    </row>
    <row r="17" spans="1:10">
      <c r="A17" s="170" t="s">
        <v>19</v>
      </c>
      <c r="B17" s="171" t="s">
        <v>20</v>
      </c>
      <c r="C17" s="171" t="s">
        <v>21</v>
      </c>
      <c r="D17" s="171" t="s">
        <v>5</v>
      </c>
      <c r="E17" s="135" t="s">
        <v>22</v>
      </c>
      <c r="F17" s="135" t="s">
        <v>7</v>
      </c>
      <c r="G17" s="135" t="s">
        <v>8</v>
      </c>
      <c r="H17" s="136" t="s">
        <v>23</v>
      </c>
      <c r="I17" s="136" t="s">
        <v>10</v>
      </c>
      <c r="J17" s="172" t="s">
        <v>11</v>
      </c>
    </row>
    <row r="18" spans="1:10">
      <c r="A18" s="173" t="s">
        <v>24</v>
      </c>
      <c r="B18" s="11"/>
      <c r="C18" s="12" t="s">
        <v>24</v>
      </c>
      <c r="D18" s="110" t="s">
        <v>383</v>
      </c>
      <c r="E18" s="69"/>
      <c r="F18" s="68"/>
      <c r="G18" s="13"/>
      <c r="H18" s="14"/>
      <c r="I18" s="12"/>
      <c r="J18" s="161"/>
    </row>
    <row r="19" spans="1:10">
      <c r="A19" s="174"/>
      <c r="B19" s="16"/>
      <c r="C19" s="15" t="s">
        <v>26</v>
      </c>
      <c r="D19" s="122"/>
      <c r="E19" s="78"/>
      <c r="F19" s="71"/>
      <c r="G19" s="123"/>
      <c r="H19" s="123"/>
      <c r="I19" s="17">
        <v>0</v>
      </c>
      <c r="J19" s="175"/>
    </row>
    <row r="20" spans="1:10">
      <c r="A20" s="173" t="s">
        <v>28</v>
      </c>
      <c r="B20" s="11"/>
      <c r="C20" s="12" t="s">
        <v>29</v>
      </c>
      <c r="D20" s="12" t="s">
        <v>30</v>
      </c>
      <c r="E20" s="23">
        <v>4</v>
      </c>
      <c r="F20" s="68" t="s">
        <v>31</v>
      </c>
      <c r="G20" s="13">
        <v>6.8654999999999999</v>
      </c>
      <c r="H20" s="14">
        <v>27.462</v>
      </c>
      <c r="I20" s="12"/>
      <c r="J20" s="161"/>
    </row>
    <row r="21" spans="1:10">
      <c r="A21" s="101"/>
      <c r="B21" s="124"/>
      <c r="C21" t="s">
        <v>29</v>
      </c>
      <c r="D21" t="s">
        <v>32</v>
      </c>
      <c r="E21" s="25">
        <v>0.1</v>
      </c>
      <c r="F21" s="25" t="s">
        <v>31</v>
      </c>
      <c r="G21" s="5">
        <v>37.603500000000004</v>
      </c>
      <c r="H21" s="5">
        <v>3.7603500000000007</v>
      </c>
      <c r="J21" s="161"/>
    </row>
    <row r="22" spans="1:10">
      <c r="A22" s="101"/>
      <c r="B22" s="124"/>
      <c r="C22" t="s">
        <v>33</v>
      </c>
      <c r="D22" t="s">
        <v>124</v>
      </c>
      <c r="E22" s="25">
        <v>1</v>
      </c>
      <c r="F22" s="25" t="s">
        <v>34</v>
      </c>
      <c r="G22" s="5">
        <v>35</v>
      </c>
      <c r="H22" s="4">
        <v>35</v>
      </c>
      <c r="J22" s="161"/>
    </row>
    <row r="23" spans="1:10">
      <c r="A23" s="101"/>
      <c r="B23" s="124"/>
      <c r="C23" t="s">
        <v>35</v>
      </c>
      <c r="D23" t="s">
        <v>121</v>
      </c>
      <c r="E23" s="25">
        <v>1</v>
      </c>
      <c r="F23" s="25" t="s">
        <v>34</v>
      </c>
      <c r="G23" s="5">
        <v>211</v>
      </c>
      <c r="H23" s="4">
        <v>211</v>
      </c>
      <c r="J23" s="161"/>
    </row>
    <row r="24" spans="1:10">
      <c r="A24" s="101"/>
      <c r="B24" s="124"/>
      <c r="C24" t="s">
        <v>35</v>
      </c>
      <c r="D24" t="s">
        <v>230</v>
      </c>
      <c r="E24" s="25">
        <v>1</v>
      </c>
      <c r="F24" s="25" t="s">
        <v>34</v>
      </c>
      <c r="G24" s="5">
        <v>140</v>
      </c>
      <c r="H24" s="4">
        <v>140</v>
      </c>
      <c r="J24" s="161"/>
    </row>
    <row r="25" spans="1:10">
      <c r="A25" s="101"/>
      <c r="B25" s="124"/>
      <c r="C25" t="s">
        <v>35</v>
      </c>
      <c r="D25" t="s">
        <v>306</v>
      </c>
      <c r="E25" s="25">
        <v>1</v>
      </c>
      <c r="F25" s="25" t="s">
        <v>34</v>
      </c>
      <c r="G25" s="5">
        <v>138</v>
      </c>
      <c r="H25" s="4">
        <v>138</v>
      </c>
      <c r="J25" s="161"/>
    </row>
    <row r="26" spans="1:10">
      <c r="A26" s="101"/>
      <c r="B26" s="124"/>
      <c r="C26" t="s">
        <v>35</v>
      </c>
      <c r="D26" t="s">
        <v>283</v>
      </c>
      <c r="E26" s="25">
        <v>1</v>
      </c>
      <c r="F26" s="25" t="s">
        <v>34</v>
      </c>
      <c r="G26" s="5">
        <v>55</v>
      </c>
      <c r="H26" s="4">
        <v>55</v>
      </c>
      <c r="J26" s="161"/>
    </row>
    <row r="27" spans="1:10">
      <c r="A27" s="101"/>
      <c r="B27" s="124" t="s">
        <v>165</v>
      </c>
      <c r="C27" t="s">
        <v>37</v>
      </c>
      <c r="D27" s="125" t="s">
        <v>122</v>
      </c>
      <c r="E27" s="25">
        <v>1</v>
      </c>
      <c r="F27" s="25" t="s">
        <v>34</v>
      </c>
      <c r="G27" s="5">
        <v>180</v>
      </c>
      <c r="H27" s="4">
        <v>180</v>
      </c>
      <c r="J27" s="161"/>
    </row>
    <row r="28" spans="1:10">
      <c r="A28" s="174"/>
      <c r="B28" s="16"/>
      <c r="E28" s="25"/>
      <c r="F28" s="25"/>
      <c r="G28" s="5"/>
      <c r="H28" s="4">
        <v>0</v>
      </c>
      <c r="I28" s="17">
        <v>790.22235000000001</v>
      </c>
      <c r="J28" s="175"/>
    </row>
    <row r="29" spans="1:10">
      <c r="A29" s="173" t="s">
        <v>29</v>
      </c>
      <c r="B29" s="11" t="s">
        <v>369</v>
      </c>
      <c r="C29" s="12" t="s">
        <v>29</v>
      </c>
      <c r="D29" s="12" t="s">
        <v>207</v>
      </c>
      <c r="E29" s="23">
        <v>2.1</v>
      </c>
      <c r="F29" s="68" t="s">
        <v>31</v>
      </c>
      <c r="G29" s="150">
        <v>15.432375000000002</v>
      </c>
      <c r="H29" s="14">
        <v>32.407987500000004</v>
      </c>
      <c r="I29" s="12"/>
      <c r="J29" s="161"/>
    </row>
    <row r="30" spans="1:10">
      <c r="A30" s="101"/>
      <c r="B30" s="124"/>
      <c r="E30" s="35"/>
      <c r="F30" s="25"/>
      <c r="G30" s="5" t="s">
        <v>314</v>
      </c>
      <c r="H30" s="4"/>
      <c r="J30" s="161"/>
    </row>
    <row r="31" spans="1:10">
      <c r="A31" s="101"/>
      <c r="B31" s="124" t="s">
        <v>97</v>
      </c>
      <c r="C31" t="s">
        <v>29</v>
      </c>
      <c r="D31" t="s">
        <v>315</v>
      </c>
      <c r="E31" s="70">
        <v>3.5</v>
      </c>
      <c r="F31" s="25" t="s">
        <v>31</v>
      </c>
      <c r="G31" s="5">
        <v>19.4145</v>
      </c>
      <c r="H31" s="4">
        <v>67.950749999999999</v>
      </c>
      <c r="J31" s="161"/>
    </row>
    <row r="32" spans="1:10">
      <c r="A32" s="101"/>
      <c r="B32" s="124"/>
      <c r="E32" s="126"/>
      <c r="F32" s="25"/>
      <c r="G32" s="5"/>
      <c r="H32" s="5"/>
      <c r="J32" s="161"/>
    </row>
    <row r="33" spans="1:10">
      <c r="A33" s="101"/>
      <c r="B33" s="124"/>
      <c r="C33" s="198"/>
      <c r="D33" s="198"/>
      <c r="E33" s="204"/>
      <c r="F33" s="198"/>
      <c r="G33" s="205"/>
      <c r="H33" s="206"/>
      <c r="J33" s="161"/>
    </row>
    <row r="34" spans="1:10">
      <c r="A34" s="101"/>
      <c r="B34" s="124"/>
      <c r="C34" s="198" t="s">
        <v>29</v>
      </c>
      <c r="D34" s="198" t="s">
        <v>255</v>
      </c>
      <c r="E34" s="204">
        <v>0.33</v>
      </c>
      <c r="F34" s="198" t="s">
        <v>31</v>
      </c>
      <c r="G34" s="5">
        <v>38.640000000000008</v>
      </c>
      <c r="H34" s="206">
        <v>12.751200000000003</v>
      </c>
      <c r="J34" s="161"/>
    </row>
    <row r="35" spans="1:10">
      <c r="A35" s="101"/>
      <c r="B35" s="124"/>
      <c r="C35" s="198" t="s">
        <v>29</v>
      </c>
      <c r="D35" s="198" t="s">
        <v>270</v>
      </c>
      <c r="E35" s="197">
        <v>1</v>
      </c>
      <c r="F35" s="198" t="s">
        <v>31</v>
      </c>
      <c r="G35" s="5">
        <v>15.264857142857146</v>
      </c>
      <c r="H35" s="206">
        <v>15.264857142857146</v>
      </c>
      <c r="J35" s="161"/>
    </row>
    <row r="36" spans="1:10">
      <c r="A36" s="101"/>
      <c r="B36" s="124"/>
      <c r="C36" s="198" t="s">
        <v>29</v>
      </c>
      <c r="D36" s="198" t="s">
        <v>85</v>
      </c>
      <c r="E36" s="204">
        <v>0.25</v>
      </c>
      <c r="F36" s="198" t="s">
        <v>31</v>
      </c>
      <c r="G36" s="5">
        <v>86.199093750000017</v>
      </c>
      <c r="H36" s="206">
        <v>21.549773437500004</v>
      </c>
      <c r="J36" s="161"/>
    </row>
    <row r="37" spans="1:10">
      <c r="A37" s="101"/>
      <c r="B37" s="124"/>
      <c r="E37" s="25"/>
      <c r="F37" s="25"/>
      <c r="G37" s="5"/>
      <c r="H37" s="4"/>
      <c r="J37" s="175"/>
    </row>
    <row r="38" spans="1:10">
      <c r="A38" s="101"/>
      <c r="B38" s="124"/>
      <c r="C38" t="s">
        <v>33</v>
      </c>
      <c r="D38" t="s">
        <v>124</v>
      </c>
      <c r="E38" s="25">
        <v>3</v>
      </c>
      <c r="F38" s="25" t="s">
        <v>34</v>
      </c>
      <c r="G38" s="5">
        <v>35</v>
      </c>
      <c r="H38" s="4">
        <v>105</v>
      </c>
      <c r="J38" s="175"/>
    </row>
    <row r="39" spans="1:10">
      <c r="A39" s="174"/>
      <c r="B39" s="16"/>
      <c r="C39" s="15"/>
      <c r="D39" s="15"/>
      <c r="E39" s="71"/>
      <c r="F39" s="71"/>
      <c r="G39" s="123" t="s">
        <v>314</v>
      </c>
      <c r="H39" s="17"/>
      <c r="I39" s="17">
        <v>254.92456808035715</v>
      </c>
      <c r="J39" s="175"/>
    </row>
    <row r="40" spans="1:10">
      <c r="A40" s="173" t="s">
        <v>39</v>
      </c>
      <c r="B40" s="11" t="s">
        <v>97</v>
      </c>
      <c r="C40" s="12" t="s">
        <v>40</v>
      </c>
      <c r="D40" s="12" t="s">
        <v>260</v>
      </c>
      <c r="E40" s="197">
        <v>0.5</v>
      </c>
      <c r="F40" s="198" t="s">
        <v>31</v>
      </c>
      <c r="G40" s="5">
        <v>68.80680000000001</v>
      </c>
      <c r="H40" s="206">
        <v>34.403400000000005</v>
      </c>
      <c r="I40" s="12"/>
      <c r="J40" s="161"/>
    </row>
    <row r="41" spans="1:10">
      <c r="A41" s="101"/>
      <c r="B41" s="124"/>
      <c r="E41" s="35"/>
      <c r="F41" s="25"/>
      <c r="G41" s="5"/>
      <c r="H41" s="4"/>
      <c r="J41" s="161"/>
    </row>
    <row r="42" spans="1:10">
      <c r="A42" s="101"/>
      <c r="B42" s="124"/>
      <c r="C42" t="s">
        <v>40</v>
      </c>
      <c r="D42" t="s">
        <v>259</v>
      </c>
      <c r="E42" s="197">
        <v>0.1</v>
      </c>
      <c r="F42" s="198" t="s">
        <v>31</v>
      </c>
      <c r="G42" s="5">
        <v>480.03840000000002</v>
      </c>
      <c r="H42" s="206">
        <v>48.003840000000004</v>
      </c>
      <c r="J42" s="161"/>
    </row>
    <row r="43" spans="1:10">
      <c r="A43" s="101"/>
      <c r="B43" s="124"/>
      <c r="E43" s="25"/>
      <c r="F43" s="25"/>
      <c r="G43" s="5"/>
      <c r="H43" s="4"/>
      <c r="J43" s="161"/>
    </row>
    <row r="44" spans="1:10">
      <c r="A44" s="101"/>
      <c r="E44" s="25"/>
      <c r="F44" s="25"/>
      <c r="G44" s="5"/>
      <c r="H44" s="4"/>
      <c r="I44" s="4"/>
      <c r="J44" s="175"/>
    </row>
    <row r="45" spans="1:10">
      <c r="A45" s="174"/>
      <c r="B45" s="16"/>
      <c r="C45" s="15" t="s">
        <v>42</v>
      </c>
      <c r="D45" s="15" t="s">
        <v>124</v>
      </c>
      <c r="E45" s="71"/>
      <c r="F45" s="71" t="s">
        <v>34</v>
      </c>
      <c r="G45" s="123" t="s">
        <v>314</v>
      </c>
      <c r="H45" s="17"/>
      <c r="I45" s="17">
        <v>82.407240000000002</v>
      </c>
      <c r="J45" s="175"/>
    </row>
    <row r="46" spans="1:10">
      <c r="A46" s="173" t="s">
        <v>43</v>
      </c>
      <c r="B46" s="11"/>
      <c r="C46" s="12" t="s">
        <v>44</v>
      </c>
      <c r="D46" s="12" t="s">
        <v>280</v>
      </c>
      <c r="E46" s="68">
        <v>1</v>
      </c>
      <c r="F46" s="68" t="s">
        <v>34</v>
      </c>
      <c r="G46" s="13">
        <v>61</v>
      </c>
      <c r="H46" s="13">
        <v>6.1</v>
      </c>
      <c r="I46" s="12"/>
      <c r="J46" s="161"/>
    </row>
    <row r="47" spans="1:10">
      <c r="A47" s="101"/>
      <c r="B47" s="124"/>
      <c r="C47" t="s">
        <v>44</v>
      </c>
      <c r="D47" s="125" t="s">
        <v>278</v>
      </c>
      <c r="E47" s="25"/>
      <c r="F47" s="25" t="s">
        <v>34</v>
      </c>
      <c r="G47" s="5" t="s">
        <v>314</v>
      </c>
      <c r="H47" s="5"/>
      <c r="J47" s="161"/>
    </row>
    <row r="48" spans="1:10">
      <c r="A48" s="101"/>
      <c r="B48" s="124"/>
      <c r="C48" t="s">
        <v>44</v>
      </c>
      <c r="D48" s="125" t="s">
        <v>279</v>
      </c>
      <c r="E48" s="25"/>
      <c r="F48" s="25" t="s">
        <v>34</v>
      </c>
      <c r="G48" s="5" t="s">
        <v>314</v>
      </c>
      <c r="H48" s="5"/>
      <c r="J48" s="161"/>
    </row>
    <row r="49" spans="1:10">
      <c r="A49" s="101"/>
      <c r="B49" s="124"/>
      <c r="C49" t="s">
        <v>200</v>
      </c>
      <c r="D49" s="125" t="s">
        <v>267</v>
      </c>
      <c r="E49" s="25">
        <v>1</v>
      </c>
      <c r="F49" s="25" t="s">
        <v>34</v>
      </c>
      <c r="G49" s="5">
        <v>96</v>
      </c>
      <c r="H49" s="5">
        <v>9.6</v>
      </c>
      <c r="J49" s="161"/>
    </row>
    <row r="50" spans="1:10">
      <c r="A50" s="101"/>
      <c r="B50" s="128" t="s">
        <v>123</v>
      </c>
      <c r="C50" t="s">
        <v>43</v>
      </c>
      <c r="D50" s="125" t="s">
        <v>45</v>
      </c>
      <c r="E50" s="25">
        <v>0.8</v>
      </c>
      <c r="F50" s="25" t="s">
        <v>48</v>
      </c>
      <c r="G50" s="5">
        <v>86.25</v>
      </c>
      <c r="H50" s="4">
        <v>69</v>
      </c>
      <c r="J50" s="161"/>
    </row>
    <row r="51" spans="1:10">
      <c r="A51" s="101"/>
      <c r="B51" s="124" t="s">
        <v>104</v>
      </c>
      <c r="C51" t="s">
        <v>43</v>
      </c>
      <c r="D51" s="108"/>
      <c r="E51" s="35"/>
      <c r="F51" s="25"/>
      <c r="G51" s="5"/>
      <c r="H51" s="4"/>
      <c r="J51" s="161"/>
    </row>
    <row r="52" spans="1:10">
      <c r="A52" s="101"/>
      <c r="B52" s="124" t="s">
        <v>334</v>
      </c>
      <c r="C52" t="s">
        <v>43</v>
      </c>
      <c r="D52" s="125" t="s">
        <v>235</v>
      </c>
      <c r="E52" s="35">
        <v>100</v>
      </c>
      <c r="F52" s="25" t="s">
        <v>25</v>
      </c>
      <c r="G52" s="5">
        <v>1.7969519999999999</v>
      </c>
      <c r="H52" s="4">
        <v>179.6952</v>
      </c>
      <c r="J52" s="161"/>
    </row>
    <row r="53" spans="1:10">
      <c r="A53" s="101" t="s">
        <v>341</v>
      </c>
      <c r="B53" s="124"/>
      <c r="C53" t="s">
        <v>43</v>
      </c>
      <c r="D53" s="125" t="s">
        <v>87</v>
      </c>
      <c r="E53" s="35">
        <v>150</v>
      </c>
      <c r="F53" s="25" t="s">
        <v>25</v>
      </c>
      <c r="G53" s="5">
        <v>1.6539999999999999</v>
      </c>
      <c r="H53" s="4">
        <v>248.1</v>
      </c>
      <c r="J53" s="161"/>
    </row>
    <row r="54" spans="1:10">
      <c r="A54" s="194">
        <v>100</v>
      </c>
      <c r="B54" s="124"/>
      <c r="D54" s="125"/>
      <c r="E54" s="35"/>
      <c r="F54" s="25"/>
      <c r="G54" s="5"/>
      <c r="H54" s="4"/>
      <c r="J54" s="161"/>
    </row>
    <row r="55" spans="1:10">
      <c r="A55" s="101"/>
      <c r="B55" s="124"/>
      <c r="D55" s="125"/>
      <c r="E55" s="35"/>
      <c r="F55" s="25"/>
      <c r="G55" s="5"/>
      <c r="H55" s="4"/>
      <c r="J55" s="161"/>
    </row>
    <row r="56" spans="1:10">
      <c r="A56" s="101"/>
      <c r="B56" s="124"/>
      <c r="D56" s="125"/>
      <c r="E56" s="35"/>
      <c r="F56" s="25"/>
      <c r="G56" s="5"/>
      <c r="H56" s="4"/>
      <c r="J56" s="161"/>
    </row>
    <row r="57" spans="1:10">
      <c r="A57" s="101"/>
      <c r="B57" s="124"/>
      <c r="D57" s="125"/>
      <c r="E57" s="25"/>
      <c r="F57" s="25"/>
      <c r="G57" s="5" t="s">
        <v>314</v>
      </c>
      <c r="H57" s="4"/>
      <c r="J57" s="161"/>
    </row>
    <row r="58" spans="1:10">
      <c r="A58" s="101"/>
      <c r="B58" s="124"/>
      <c r="C58" t="s">
        <v>46</v>
      </c>
      <c r="D58" t="s">
        <v>290</v>
      </c>
      <c r="E58" s="25"/>
      <c r="F58" s="25" t="s">
        <v>34</v>
      </c>
      <c r="G58" s="5" t="s">
        <v>314</v>
      </c>
      <c r="H58" s="4"/>
      <c r="J58" s="161"/>
    </row>
    <row r="59" spans="1:10">
      <c r="A59" s="101"/>
      <c r="B59" s="124"/>
      <c r="C59" t="s">
        <v>46</v>
      </c>
      <c r="D59" t="s">
        <v>291</v>
      </c>
      <c r="E59" s="126"/>
      <c r="F59" s="25" t="s">
        <v>48</v>
      </c>
      <c r="G59" s="5" t="s">
        <v>314</v>
      </c>
      <c r="H59" s="4"/>
      <c r="J59" s="161"/>
    </row>
    <row r="60" spans="1:10">
      <c r="A60" s="101"/>
      <c r="B60" s="124"/>
      <c r="C60" t="s">
        <v>46</v>
      </c>
      <c r="D60" t="s">
        <v>47</v>
      </c>
      <c r="E60" s="25">
        <v>1</v>
      </c>
      <c r="F60" s="25" t="s">
        <v>34</v>
      </c>
      <c r="G60" s="5">
        <v>13.5</v>
      </c>
      <c r="H60" s="4">
        <v>13.5</v>
      </c>
      <c r="J60" s="161"/>
    </row>
    <row r="61" spans="1:10">
      <c r="A61" s="101"/>
      <c r="B61" s="124"/>
      <c r="C61" t="s">
        <v>43</v>
      </c>
      <c r="D61" t="s">
        <v>26</v>
      </c>
      <c r="E61" s="127">
        <v>0.25</v>
      </c>
      <c r="F61" s="25" t="s">
        <v>48</v>
      </c>
      <c r="G61" s="5">
        <v>34</v>
      </c>
      <c r="H61" s="5">
        <v>8.5</v>
      </c>
      <c r="I61" s="4"/>
      <c r="J61" s="175"/>
    </row>
    <row r="62" spans="1:10">
      <c r="A62" s="189"/>
      <c r="B62" s="144"/>
      <c r="C62" s="145"/>
      <c r="D62" s="145"/>
      <c r="E62" s="196"/>
      <c r="F62" s="77"/>
      <c r="G62" s="200" t="s">
        <v>314</v>
      </c>
      <c r="H62" s="36"/>
      <c r="I62" s="36">
        <v>534.49519999999995</v>
      </c>
      <c r="J62" s="175"/>
    </row>
    <row r="63" spans="1:10">
      <c r="A63" s="112" t="s">
        <v>49</v>
      </c>
      <c r="B63" s="124"/>
      <c r="C63" t="s">
        <v>50</v>
      </c>
      <c r="E63" s="35"/>
      <c r="F63" s="25"/>
      <c r="G63" s="5"/>
      <c r="H63" s="4"/>
      <c r="J63" s="161"/>
    </row>
    <row r="64" spans="1:10">
      <c r="A64" s="101"/>
      <c r="B64" s="124"/>
      <c r="E64" s="127"/>
      <c r="F64" s="25"/>
      <c r="G64" s="5"/>
      <c r="H64" s="4"/>
      <c r="J64" s="161"/>
    </row>
    <row r="65" spans="1:10">
      <c r="A65" s="101"/>
      <c r="B65" s="124"/>
      <c r="C65" t="s">
        <v>49</v>
      </c>
      <c r="D65" t="s">
        <v>384</v>
      </c>
      <c r="E65" s="127">
        <v>2</v>
      </c>
      <c r="F65" s="25" t="s">
        <v>31</v>
      </c>
      <c r="G65" s="5">
        <v>44.638000000000005</v>
      </c>
      <c r="H65" s="4">
        <v>89.27600000000001</v>
      </c>
      <c r="J65" s="161"/>
    </row>
    <row r="66" spans="1:10">
      <c r="A66" s="101"/>
      <c r="B66" s="124"/>
      <c r="J66" s="161"/>
    </row>
    <row r="67" spans="1:10">
      <c r="A67" s="101"/>
      <c r="B67" s="124"/>
      <c r="C67" t="s">
        <v>49</v>
      </c>
      <c r="D67" t="s">
        <v>240</v>
      </c>
      <c r="E67" s="127">
        <v>0.6</v>
      </c>
      <c r="F67" s="25" t="s">
        <v>31</v>
      </c>
      <c r="G67" s="5">
        <v>58.256000000000007</v>
      </c>
      <c r="H67" s="4">
        <v>34.953600000000002</v>
      </c>
      <c r="J67" s="161"/>
    </row>
    <row r="68" spans="1:10">
      <c r="A68" s="101"/>
      <c r="B68" s="124"/>
      <c r="C68" t="s">
        <v>373</v>
      </c>
      <c r="D68" t="s">
        <v>245</v>
      </c>
      <c r="E68" s="127">
        <v>3</v>
      </c>
      <c r="F68" s="25" t="s">
        <v>31</v>
      </c>
      <c r="G68" s="5">
        <v>21.566600000000001</v>
      </c>
      <c r="H68" s="4">
        <v>64.69980000000001</v>
      </c>
      <c r="J68" s="161"/>
    </row>
    <row r="69" spans="1:10">
      <c r="A69" s="101"/>
      <c r="B69" s="124"/>
      <c r="E69" s="127"/>
      <c r="F69" s="25"/>
      <c r="G69" s="5"/>
      <c r="H69" s="4"/>
      <c r="J69" s="161"/>
    </row>
    <row r="70" spans="1:10">
      <c r="A70" s="101"/>
      <c r="B70" s="124"/>
      <c r="E70" s="127"/>
      <c r="F70" s="25"/>
      <c r="G70" s="5"/>
      <c r="H70" s="4"/>
      <c r="J70" s="161"/>
    </row>
    <row r="71" spans="1:10">
      <c r="A71" s="101"/>
      <c r="B71" s="124"/>
      <c r="E71" s="127"/>
      <c r="F71" s="25"/>
      <c r="G71" s="5" t="s">
        <v>314</v>
      </c>
      <c r="H71" s="4"/>
      <c r="J71" s="161"/>
    </row>
    <row r="72" spans="1:10">
      <c r="A72" s="101"/>
      <c r="B72" s="124"/>
      <c r="C72" t="s">
        <v>51</v>
      </c>
      <c r="D72" t="s">
        <v>124</v>
      </c>
      <c r="E72" s="25">
        <v>2</v>
      </c>
      <c r="F72" s="25" t="s">
        <v>34</v>
      </c>
      <c r="G72" s="5">
        <v>35</v>
      </c>
      <c r="H72" s="4">
        <v>70</v>
      </c>
      <c r="I72" s="4"/>
      <c r="J72" s="175"/>
    </row>
    <row r="73" spans="1:10">
      <c r="A73" s="174"/>
      <c r="B73" s="16"/>
      <c r="C73" s="15"/>
      <c r="D73" s="15"/>
      <c r="E73" s="71"/>
      <c r="F73" s="71"/>
      <c r="G73" s="123" t="s">
        <v>314</v>
      </c>
      <c r="H73" s="17"/>
      <c r="I73" s="17">
        <v>258.92939999999999</v>
      </c>
      <c r="J73" s="175"/>
    </row>
    <row r="74" spans="1:10">
      <c r="A74" s="173" t="s">
        <v>52</v>
      </c>
      <c r="B74" s="11"/>
      <c r="C74" s="12" t="s">
        <v>52</v>
      </c>
      <c r="D74" s="12" t="s">
        <v>112</v>
      </c>
      <c r="E74" s="197">
        <v>2</v>
      </c>
      <c r="F74" s="198" t="s">
        <v>31</v>
      </c>
      <c r="G74" s="5">
        <v>9.9357500000000023</v>
      </c>
      <c r="H74" s="206">
        <v>19.871500000000005</v>
      </c>
      <c r="I74" s="12"/>
      <c r="J74" s="161"/>
    </row>
    <row r="75" spans="1:10">
      <c r="A75" s="101"/>
      <c r="B75" s="124"/>
      <c r="D75" t="s">
        <v>388</v>
      </c>
      <c r="E75" s="25"/>
      <c r="F75" s="25"/>
      <c r="G75" s="5"/>
      <c r="H75" s="4"/>
      <c r="J75" s="161"/>
    </row>
    <row r="76" spans="1:10">
      <c r="A76" s="101"/>
      <c r="B76" s="124"/>
      <c r="E76" s="25"/>
      <c r="F76" s="25"/>
      <c r="G76" s="5"/>
      <c r="H76" s="4"/>
      <c r="J76" s="161"/>
    </row>
    <row r="77" spans="1:10">
      <c r="A77" s="101"/>
      <c r="B77" s="124"/>
      <c r="C77" t="s">
        <v>53</v>
      </c>
      <c r="D77" t="s">
        <v>124</v>
      </c>
      <c r="E77" s="25"/>
      <c r="F77" s="25" t="s">
        <v>34</v>
      </c>
      <c r="G77" s="5" t="s">
        <v>314</v>
      </c>
      <c r="H77" s="4"/>
      <c r="I77" s="4"/>
      <c r="J77" s="175"/>
    </row>
    <row r="78" spans="1:10">
      <c r="A78" s="174"/>
      <c r="B78" s="16"/>
      <c r="C78" s="15"/>
      <c r="D78" s="15"/>
      <c r="E78" s="71"/>
      <c r="F78" s="71"/>
      <c r="G78" s="123" t="s">
        <v>314</v>
      </c>
      <c r="H78" s="17"/>
      <c r="I78" s="17">
        <v>19.871500000000005</v>
      </c>
      <c r="J78" s="175"/>
    </row>
    <row r="79" spans="1:10">
      <c r="A79" s="173" t="s">
        <v>54</v>
      </c>
      <c r="B79" s="11"/>
      <c r="C79" s="12" t="s">
        <v>54</v>
      </c>
      <c r="D79" s="129" t="s">
        <v>295</v>
      </c>
      <c r="E79" s="68">
        <v>125</v>
      </c>
      <c r="F79" s="68" t="s">
        <v>55</v>
      </c>
      <c r="G79" s="13">
        <v>4.38</v>
      </c>
      <c r="H79" s="14">
        <v>547.5</v>
      </c>
      <c r="I79" s="12"/>
      <c r="J79" s="161"/>
    </row>
    <row r="80" spans="1:10">
      <c r="A80" s="101"/>
      <c r="B80" s="124"/>
      <c r="C80" t="s">
        <v>54</v>
      </c>
      <c r="D80" s="108" t="s">
        <v>363</v>
      </c>
      <c r="E80" s="25">
        <v>1</v>
      </c>
      <c r="F80" s="25" t="s">
        <v>57</v>
      </c>
      <c r="G80" s="5">
        <v>850</v>
      </c>
      <c r="H80" s="4">
        <v>85</v>
      </c>
      <c r="I80" s="4"/>
      <c r="J80" s="175"/>
    </row>
    <row r="81" spans="1:10">
      <c r="A81" s="174"/>
      <c r="B81" s="16"/>
      <c r="C81" s="15"/>
      <c r="D81" s="15"/>
      <c r="E81" s="71"/>
      <c r="F81" s="71"/>
      <c r="G81" s="123" t="s">
        <v>314</v>
      </c>
      <c r="H81" s="15"/>
      <c r="I81" s="17">
        <v>632.5</v>
      </c>
      <c r="J81" s="161"/>
    </row>
    <row r="82" spans="1:10">
      <c r="A82" s="173" t="s">
        <v>58</v>
      </c>
      <c r="B82" s="11"/>
      <c r="C82" s="12" t="s">
        <v>36</v>
      </c>
      <c r="D82" s="12" t="s">
        <v>59</v>
      </c>
      <c r="E82" s="68"/>
      <c r="F82" s="68" t="s">
        <v>34</v>
      </c>
      <c r="G82" s="13" t="s">
        <v>314</v>
      </c>
      <c r="H82" s="14"/>
      <c r="I82" s="12"/>
      <c r="J82" s="161"/>
    </row>
    <row r="83" spans="1:10">
      <c r="A83" s="101"/>
      <c r="B83" s="124"/>
      <c r="C83" t="s">
        <v>60</v>
      </c>
      <c r="D83" t="s">
        <v>273</v>
      </c>
      <c r="E83" s="25"/>
      <c r="F83" s="25"/>
      <c r="G83" s="5" t="s">
        <v>314</v>
      </c>
      <c r="H83" s="4"/>
      <c r="J83" s="161"/>
    </row>
    <row r="84" spans="1:10">
      <c r="A84" s="101"/>
      <c r="B84" s="124"/>
      <c r="C84" t="s">
        <v>92</v>
      </c>
      <c r="D84" t="s">
        <v>93</v>
      </c>
      <c r="E84" s="25"/>
      <c r="F84" s="25"/>
      <c r="G84" s="5" t="s">
        <v>314</v>
      </c>
      <c r="H84" s="4"/>
      <c r="I84" s="4"/>
      <c r="J84" s="175"/>
    </row>
    <row r="85" spans="1:10">
      <c r="A85" s="174"/>
      <c r="B85" s="16"/>
      <c r="C85" s="15"/>
      <c r="D85" s="15"/>
      <c r="E85" s="71"/>
      <c r="F85" s="71"/>
      <c r="G85" s="123" t="s">
        <v>314</v>
      </c>
      <c r="H85" s="17"/>
      <c r="I85" s="17">
        <v>0</v>
      </c>
      <c r="J85" s="175"/>
    </row>
    <row r="86" spans="1:10">
      <c r="A86" s="173" t="s">
        <v>61</v>
      </c>
      <c r="B86" s="11"/>
      <c r="C86" s="12" t="s">
        <v>61</v>
      </c>
      <c r="D86" s="12" t="s">
        <v>385</v>
      </c>
      <c r="E86" s="197">
        <v>1</v>
      </c>
      <c r="F86" s="198" t="s">
        <v>31</v>
      </c>
      <c r="G86" s="5">
        <v>60.016000000000005</v>
      </c>
      <c r="H86" s="206">
        <v>60.016000000000005</v>
      </c>
      <c r="I86" s="12"/>
      <c r="J86" s="161"/>
    </row>
    <row r="87" spans="1:10">
      <c r="A87" s="101"/>
      <c r="B87" s="124"/>
      <c r="C87" t="s">
        <v>386</v>
      </c>
      <c r="D87" s="125" t="s">
        <v>201</v>
      </c>
      <c r="E87" s="70">
        <v>3</v>
      </c>
      <c r="F87" s="25" t="s">
        <v>31</v>
      </c>
      <c r="G87" s="5">
        <v>17.61375</v>
      </c>
      <c r="H87" s="4">
        <v>52.841250000000002</v>
      </c>
      <c r="J87" s="161"/>
    </row>
    <row r="88" spans="1:10">
      <c r="A88" s="101"/>
      <c r="B88" s="124"/>
      <c r="C88" t="s">
        <v>228</v>
      </c>
      <c r="D88" s="125" t="s">
        <v>63</v>
      </c>
      <c r="E88" s="25">
        <v>0.3</v>
      </c>
      <c r="F88" s="25" t="s">
        <v>2</v>
      </c>
      <c r="G88" s="5">
        <v>24.369399999999999</v>
      </c>
      <c r="H88" s="5">
        <v>7.3108199999999997</v>
      </c>
      <c r="J88" s="161"/>
    </row>
    <row r="89" spans="1:10">
      <c r="A89" s="101"/>
      <c r="B89" s="124"/>
      <c r="C89" t="s">
        <v>33</v>
      </c>
      <c r="D89" t="s">
        <v>124</v>
      </c>
      <c r="E89" s="25">
        <v>2</v>
      </c>
      <c r="F89" s="25" t="s">
        <v>2</v>
      </c>
      <c r="G89" s="5">
        <v>35</v>
      </c>
      <c r="H89" s="4">
        <v>70</v>
      </c>
      <c r="J89" s="161"/>
    </row>
    <row r="90" spans="1:10">
      <c r="A90" s="101"/>
      <c r="B90" s="124"/>
      <c r="C90" t="s">
        <v>61</v>
      </c>
      <c r="D90" s="110" t="s">
        <v>246</v>
      </c>
      <c r="E90" s="25">
        <v>1</v>
      </c>
      <c r="F90" s="25" t="s">
        <v>2</v>
      </c>
      <c r="G90" s="5">
        <v>550</v>
      </c>
      <c r="H90" s="4">
        <v>550</v>
      </c>
      <c r="J90" s="161"/>
    </row>
    <row r="91" spans="1:10">
      <c r="A91" s="101"/>
      <c r="B91" s="124"/>
      <c r="C91" t="s">
        <v>61</v>
      </c>
      <c r="D91" s="107" t="s">
        <v>330</v>
      </c>
      <c r="E91" s="35">
        <v>1</v>
      </c>
      <c r="F91" s="25" t="s">
        <v>2</v>
      </c>
      <c r="G91" s="5">
        <v>35</v>
      </c>
      <c r="H91" s="4">
        <v>35</v>
      </c>
      <c r="J91" s="161"/>
    </row>
    <row r="92" spans="1:10">
      <c r="A92" s="101"/>
      <c r="B92" s="124"/>
      <c r="C92" t="s">
        <v>61</v>
      </c>
      <c r="D92" t="s">
        <v>65</v>
      </c>
      <c r="E92" s="127">
        <v>0.1</v>
      </c>
      <c r="F92" s="25" t="s">
        <v>66</v>
      </c>
      <c r="G92" s="5">
        <v>30</v>
      </c>
      <c r="H92" s="5">
        <v>3</v>
      </c>
      <c r="I92" s="4"/>
      <c r="J92" s="175"/>
    </row>
    <row r="93" spans="1:10">
      <c r="A93" s="174"/>
      <c r="B93" s="16"/>
      <c r="C93" t="s">
        <v>61</v>
      </c>
      <c r="D93" t="s">
        <v>289</v>
      </c>
      <c r="E93" s="35"/>
      <c r="F93" s="25"/>
      <c r="G93" s="5"/>
      <c r="H93" s="4"/>
      <c r="I93" s="17">
        <v>778.16806999999994</v>
      </c>
      <c r="J93" s="175"/>
    </row>
    <row r="94" spans="1:10">
      <c r="A94" s="173" t="s">
        <v>67</v>
      </c>
      <c r="B94" s="11"/>
      <c r="C94" t="s">
        <v>68</v>
      </c>
      <c r="D94" t="s">
        <v>68</v>
      </c>
      <c r="E94" s="70"/>
      <c r="F94" s="25"/>
      <c r="G94" s="13" t="s">
        <v>314</v>
      </c>
      <c r="H94" s="13"/>
      <c r="I94" s="12"/>
      <c r="J94" s="161"/>
    </row>
    <row r="95" spans="1:10">
      <c r="A95" s="101"/>
      <c r="B95" s="124"/>
      <c r="C95" t="s">
        <v>69</v>
      </c>
      <c r="D95" t="s">
        <v>70</v>
      </c>
      <c r="E95" s="127">
        <v>2.25</v>
      </c>
      <c r="F95" s="25" t="s">
        <v>48</v>
      </c>
      <c r="G95" s="5">
        <v>25.3</v>
      </c>
      <c r="H95" s="4">
        <v>56.925000000000004</v>
      </c>
      <c r="J95" s="161"/>
    </row>
    <row r="96" spans="1:10">
      <c r="A96" s="101"/>
      <c r="B96" s="124"/>
      <c r="C96" t="s">
        <v>71</v>
      </c>
      <c r="D96" s="107" t="s">
        <v>387</v>
      </c>
      <c r="E96" s="70">
        <v>2</v>
      </c>
      <c r="F96" s="25" t="s">
        <v>48</v>
      </c>
      <c r="G96" s="5">
        <v>400</v>
      </c>
      <c r="H96" s="4">
        <v>800</v>
      </c>
      <c r="J96" s="161"/>
    </row>
    <row r="97" spans="1:10">
      <c r="A97" s="101"/>
      <c r="B97" s="124"/>
      <c r="C97" t="s">
        <v>71</v>
      </c>
      <c r="D97" t="s">
        <v>72</v>
      </c>
      <c r="E97" s="70"/>
      <c r="F97" s="25"/>
      <c r="G97" s="5" t="s">
        <v>314</v>
      </c>
      <c r="H97" s="4"/>
      <c r="J97" s="161"/>
    </row>
    <row r="98" spans="1:10">
      <c r="A98" s="101"/>
      <c r="B98" s="124"/>
      <c r="C98" t="s">
        <v>71</v>
      </c>
      <c r="D98" t="s">
        <v>73</v>
      </c>
      <c r="E98" s="127">
        <v>2.25</v>
      </c>
      <c r="F98" s="25" t="s">
        <v>25</v>
      </c>
      <c r="G98" s="5">
        <v>36</v>
      </c>
      <c r="H98" s="4">
        <v>81</v>
      </c>
      <c r="J98" s="161"/>
    </row>
    <row r="99" spans="1:10">
      <c r="A99" s="101"/>
      <c r="B99" s="124"/>
      <c r="C99" t="s">
        <v>74</v>
      </c>
      <c r="D99" s="33" t="s">
        <v>282</v>
      </c>
      <c r="E99" s="70"/>
      <c r="F99" s="25"/>
      <c r="G99" s="5"/>
      <c r="H99" s="4"/>
      <c r="J99" s="161"/>
    </row>
    <row r="100" spans="1:10">
      <c r="A100" s="101"/>
      <c r="B100" s="124"/>
      <c r="C100" t="s">
        <v>75</v>
      </c>
      <c r="D100" t="s">
        <v>76</v>
      </c>
      <c r="E100" s="70"/>
      <c r="F100" s="25"/>
      <c r="G100" s="5"/>
      <c r="H100" s="4"/>
      <c r="J100" s="161"/>
    </row>
    <row r="101" spans="1:10">
      <c r="A101" s="101"/>
      <c r="B101" s="124"/>
      <c r="C101" t="s">
        <v>74</v>
      </c>
      <c r="D101" t="s">
        <v>72</v>
      </c>
      <c r="E101" s="70"/>
      <c r="F101" s="25"/>
      <c r="G101" s="5"/>
      <c r="H101" s="4"/>
      <c r="J101" s="161"/>
    </row>
    <row r="102" spans="1:10">
      <c r="A102" s="101"/>
      <c r="B102" s="124"/>
      <c r="C102" t="s">
        <v>77</v>
      </c>
      <c r="D102" t="s">
        <v>114</v>
      </c>
      <c r="E102" s="70"/>
      <c r="F102" s="25"/>
      <c r="G102" s="5"/>
      <c r="H102" s="4"/>
      <c r="I102" s="4"/>
      <c r="J102" s="175"/>
    </row>
    <row r="103" spans="1:10">
      <c r="A103" s="174"/>
      <c r="B103" s="16"/>
      <c r="C103" s="15"/>
      <c r="D103" s="15"/>
      <c r="E103" s="74"/>
      <c r="F103" s="71"/>
      <c r="G103" s="123" t="s">
        <v>314</v>
      </c>
      <c r="H103" s="17"/>
      <c r="I103" s="17">
        <v>937.92499999999995</v>
      </c>
      <c r="J103" s="175"/>
    </row>
    <row r="104" spans="1:10">
      <c r="A104" s="173" t="s">
        <v>78</v>
      </c>
      <c r="B104" s="11"/>
      <c r="C104" s="12" t="s">
        <v>79</v>
      </c>
      <c r="D104" s="119" t="s">
        <v>80</v>
      </c>
      <c r="E104" s="23"/>
      <c r="F104" s="68"/>
      <c r="G104" s="13"/>
      <c r="H104" s="14"/>
      <c r="I104" s="12"/>
      <c r="J104" s="161"/>
    </row>
    <row r="105" spans="1:10">
      <c r="A105" s="101"/>
      <c r="B105" s="124"/>
      <c r="C105" t="s">
        <v>81</v>
      </c>
      <c r="D105" t="s">
        <v>82</v>
      </c>
      <c r="E105" s="35">
        <v>1800</v>
      </c>
      <c r="F105" s="25" t="s">
        <v>25</v>
      </c>
      <c r="G105" s="130">
        <v>8.9999999999999993E-3</v>
      </c>
      <c r="H105" s="4">
        <v>53.459999999999994</v>
      </c>
      <c r="J105" s="161"/>
    </row>
    <row r="106" spans="1:10">
      <c r="A106" s="101"/>
      <c r="B106" s="124"/>
      <c r="C106" t="s">
        <v>81</v>
      </c>
      <c r="D106" t="s">
        <v>115</v>
      </c>
      <c r="E106" s="70"/>
      <c r="F106" s="25"/>
      <c r="G106" s="5" t="s">
        <v>314</v>
      </c>
      <c r="H106" s="4"/>
      <c r="J106" s="161"/>
    </row>
    <row r="107" spans="1:10">
      <c r="A107" s="101"/>
      <c r="B107" s="124"/>
      <c r="C107" s="27" t="s">
        <v>81</v>
      </c>
      <c r="D107" s="131" t="s">
        <v>308</v>
      </c>
      <c r="E107" s="132"/>
      <c r="F107" s="27"/>
      <c r="G107" s="133">
        <v>5.0000000000000001E-4</v>
      </c>
      <c r="H107" s="5">
        <v>2.97</v>
      </c>
      <c r="J107" s="161"/>
    </row>
    <row r="108" spans="1:10">
      <c r="A108" s="101"/>
      <c r="B108" s="124"/>
      <c r="C108" t="s">
        <v>300</v>
      </c>
      <c r="D108" t="s">
        <v>299</v>
      </c>
      <c r="E108" s="27">
        <v>2</v>
      </c>
      <c r="F108" s="27" t="s">
        <v>180</v>
      </c>
      <c r="G108" s="5">
        <v>260</v>
      </c>
      <c r="H108" s="22">
        <v>52</v>
      </c>
      <c r="J108" s="161"/>
    </row>
    <row r="109" spans="1:10">
      <c r="A109" s="101"/>
      <c r="B109" s="124"/>
      <c r="C109" t="s">
        <v>300</v>
      </c>
      <c r="D109" t="s">
        <v>301</v>
      </c>
      <c r="E109" s="27">
        <v>2</v>
      </c>
      <c r="F109" s="27" t="s">
        <v>180</v>
      </c>
      <c r="G109" s="5">
        <v>200</v>
      </c>
      <c r="H109" s="22">
        <v>40</v>
      </c>
      <c r="J109" s="161"/>
    </row>
    <row r="110" spans="1:10">
      <c r="A110" s="101"/>
      <c r="B110" s="124"/>
      <c r="C110" t="s">
        <v>119</v>
      </c>
      <c r="G110" s="5"/>
      <c r="H110" s="4"/>
      <c r="J110" s="161"/>
    </row>
    <row r="111" spans="1:10">
      <c r="A111" s="190"/>
      <c r="B111" s="8"/>
      <c r="C111" s="1" t="s">
        <v>132</v>
      </c>
      <c r="D111" s="1"/>
      <c r="E111" s="1"/>
      <c r="F111" s="1"/>
      <c r="G111" s="6"/>
      <c r="H111" s="7"/>
      <c r="I111" s="7">
        <v>148.43</v>
      </c>
      <c r="J111" s="176">
        <v>4437.8733280803572</v>
      </c>
    </row>
    <row r="112" spans="1:10">
      <c r="A112" s="101"/>
      <c r="B112" s="124"/>
      <c r="J112" s="169"/>
    </row>
    <row r="113" spans="1:10">
      <c r="A113" s="177"/>
      <c r="B113" s="178"/>
      <c r="C113" s="179"/>
      <c r="D113" s="179"/>
      <c r="E113" s="179"/>
      <c r="F113" s="179"/>
      <c r="G113" s="180"/>
      <c r="H113" s="179"/>
      <c r="I113" s="181" t="s">
        <v>83</v>
      </c>
      <c r="J113" s="182">
        <v>1502.1266719196428</v>
      </c>
    </row>
    <row r="114" spans="1:10">
      <c r="A114" s="101"/>
      <c r="G114" s="4"/>
      <c r="I114" s="18"/>
      <c r="J114" s="161"/>
    </row>
    <row r="115" spans="1:10">
      <c r="A115" s="101"/>
      <c r="I115" s="18" t="s">
        <v>205</v>
      </c>
      <c r="J115" s="191">
        <v>2.4654851822668653</v>
      </c>
    </row>
    <row r="116" spans="1:10">
      <c r="A116" s="101"/>
      <c r="I116" s="18"/>
      <c r="J116" s="161"/>
    </row>
    <row r="117" spans="1:10">
      <c r="A117" s="101"/>
      <c r="I117" s="18" t="s">
        <v>84</v>
      </c>
      <c r="J117" s="183">
        <v>0.74711672189904998</v>
      </c>
    </row>
    <row r="118" spans="1:10" ht="15.75" thickBot="1">
      <c r="A118" s="171" t="s">
        <v>403</v>
      </c>
      <c r="B118" s="91"/>
      <c r="C118" s="91"/>
      <c r="D118" s="91"/>
      <c r="E118" s="91"/>
      <c r="F118" s="91"/>
      <c r="G118" s="91"/>
      <c r="H118" s="91"/>
      <c r="I118" s="91"/>
      <c r="J118" s="184"/>
    </row>
  </sheetData>
  <conditionalFormatting sqref="G18:G32 G67:G104">
    <cfRule type="cellIs" dxfId="21" priority="12" operator="greaterThanOrEqual">
      <formula>10</formula>
    </cfRule>
  </conditionalFormatting>
  <conditionalFormatting sqref="G33">
    <cfRule type="cellIs" dxfId="20" priority="11" operator="greaterThan">
      <formula>9.9</formula>
    </cfRule>
  </conditionalFormatting>
  <conditionalFormatting sqref="G34:G65">
    <cfRule type="cellIs" dxfId="19" priority="7" operator="greaterThanOrEqual">
      <formula>10</formula>
    </cfRule>
  </conditionalFormatting>
  <conditionalFormatting sqref="G106">
    <cfRule type="cellIs" dxfId="18" priority="13" operator="greaterThanOrEqual">
      <formula>10</formula>
    </cfRule>
  </conditionalFormatting>
  <conditionalFormatting sqref="G107">
    <cfRule type="cellIs" dxfId="17" priority="14" operator="greaterThan">
      <formula>9.9</formula>
    </cfRule>
  </conditionalFormatting>
  <conditionalFormatting sqref="G108:G109">
    <cfRule type="cellIs" dxfId="16" priority="1" operator="greaterThanOrEqual">
      <formula>10</formula>
    </cfRule>
  </conditionalFormatting>
  <conditionalFormatting sqref="H33:H36">
    <cfRule type="cellIs" dxfId="15" priority="6" operator="lessThan">
      <formula>10</formula>
    </cfRule>
  </conditionalFormatting>
  <conditionalFormatting sqref="H40">
    <cfRule type="cellIs" dxfId="14" priority="5" operator="lessThan">
      <formula>10</formula>
    </cfRule>
  </conditionalFormatting>
  <conditionalFormatting sqref="H42">
    <cfRule type="cellIs" dxfId="13" priority="4" operator="lessThan">
      <formula>10</formula>
    </cfRule>
  </conditionalFormatting>
  <conditionalFormatting sqref="H74">
    <cfRule type="cellIs" dxfId="12" priority="3" operator="lessThan">
      <formula>10</formula>
    </cfRule>
  </conditionalFormatting>
  <conditionalFormatting sqref="H86">
    <cfRule type="cellIs" dxfId="11" priority="2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A69434C518B4B9A413A912375A4DB" ma:contentTypeVersion="13" ma:contentTypeDescription="Create a new document." ma:contentTypeScope="" ma:versionID="d42ed99b41f80831a006101eee18e7e1">
  <xsd:schema xmlns:xsd="http://www.w3.org/2001/XMLSchema" xmlns:xs="http://www.w3.org/2001/XMLSchema" xmlns:p="http://schemas.microsoft.com/office/2006/metadata/properties" xmlns:ns2="342d7d13-235c-4095-8b92-1c632b5b7777" xmlns:ns3="db5399f0-2079-464b-935a-a2aa12111aae" targetNamespace="http://schemas.microsoft.com/office/2006/metadata/properties" ma:root="true" ma:fieldsID="7cce6032faac5da4714f071969aaf546" ns2:_="" ns3:_="">
    <xsd:import namespace="342d7d13-235c-4095-8b92-1c632b5b7777"/>
    <xsd:import namespace="db5399f0-2079-464b-935a-a2aa12111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Dat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d7d13-235c-4095-8b92-1c632b5b7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12" nillable="true" ma:displayName="Date" ma:default="[today]" ma:format="DateOnly" ma:internalName="Date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cb95395-3b7b-44f2-a503-a86b8cbee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99f0-2079-464b-935a-a2aa12111a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97b9be-ecba-453e-8ee0-a94805451e01}" ma:internalName="TaxCatchAll" ma:showField="CatchAllData" ma:web="db5399f0-2079-464b-935a-a2aa12111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42d7d13-235c-4095-8b92-1c632b5b7777">2025-08-29T06:18:48+00:00</Date>
    <lcf76f155ced4ddcb4097134ff3c332f xmlns="342d7d13-235c-4095-8b92-1c632b5b7777">
      <Terms xmlns="http://schemas.microsoft.com/office/infopath/2007/PartnerControls"/>
    </lcf76f155ced4ddcb4097134ff3c332f>
    <TaxCatchAll xmlns="db5399f0-2079-464b-935a-a2aa12111aae" xsi:nil="true"/>
  </documentManagement>
</p:properties>
</file>

<file path=customXml/itemProps1.xml><?xml version="1.0" encoding="utf-8"?>
<ds:datastoreItem xmlns:ds="http://schemas.openxmlformats.org/officeDocument/2006/customXml" ds:itemID="{F4E53635-4DBF-44EC-B54F-7344EBFD0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d7d13-235c-4095-8b92-1c632b5b7777"/>
    <ds:schemaRef ds:uri="db5399f0-2079-464b-935a-a2aa12111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39D38-D38D-49F6-A200-7823735D9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DB281-7AE5-4000-A190-D29504B942DB}">
  <ds:schemaRefs>
    <ds:schemaRef ds:uri="http://schemas.microsoft.com/office/2006/metadata/properties"/>
    <ds:schemaRef ds:uri="http://schemas.microsoft.com/office/infopath/2007/PartnerControls"/>
    <ds:schemaRef ds:uri="342d7d13-235c-4095-8b92-1c632b5b7777"/>
    <ds:schemaRef ds:uri="db5399f0-2079-464b-935a-a2aa12111a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YoY comparison</vt:lpstr>
      <vt:lpstr>TEMPLATE for grower use</vt:lpstr>
      <vt:lpstr>April feed wheat</vt:lpstr>
      <vt:lpstr>May milling wheat</vt:lpstr>
      <vt:lpstr>Spring barley</vt:lpstr>
      <vt:lpstr>PRG seed</vt:lpstr>
      <vt:lpstr>White clover seed</vt:lpstr>
      <vt:lpstr>Garden peas</vt:lpstr>
      <vt:lpstr>OP brassica</vt:lpstr>
      <vt:lpstr>WOSR</vt:lpstr>
      <vt:lpstr>Sunflower</vt:lpstr>
      <vt:lpstr>Maize silage</vt:lpstr>
      <vt:lpstr>North Is. Maize grain</vt:lpstr>
      <vt:lpstr>'April feed wheat'!Print_Area</vt:lpstr>
      <vt:lpstr>'Garden peas'!Print_Area</vt:lpstr>
      <vt:lpstr>'Maize silage'!Print_Area</vt:lpstr>
      <vt:lpstr>'May milling wheat'!Print_Area</vt:lpstr>
      <vt:lpstr>'North Is. Maize grain'!Print_Area</vt:lpstr>
      <vt:lpstr>'OP brassica'!Print_Area</vt:lpstr>
      <vt:lpstr>'PRG seed'!Print_Area</vt:lpstr>
      <vt:lpstr>'Spring barley'!Print_Area</vt:lpstr>
      <vt:lpstr>Sunflower!Print_Area</vt:lpstr>
      <vt:lpstr>'White clover seed'!Print_Area</vt:lpstr>
      <vt:lpstr>WOSR!Print_Area</vt:lpstr>
      <vt:lpstr>'YoY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Anton Nicholls</dc:creator>
  <cp:lastModifiedBy>Charlotte Hawkins</cp:lastModifiedBy>
  <cp:lastPrinted>2026-04-20T01:38:34Z</cp:lastPrinted>
  <dcterms:created xsi:type="dcterms:W3CDTF">2022-03-02T22:09:26Z</dcterms:created>
  <dcterms:modified xsi:type="dcterms:W3CDTF">2026-06-18T03:29:31Z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0x010100A2CA69434C518B4B9A413A912375A4DB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