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rbnz.sharepoint.com/sites/MRBAgronomyTeam/Shared Documents/Client Files/FAR work/Gross margins built for FAR/"/>
    </mc:Choice>
  </mc:AlternateContent>
  <xr:revisionPtr revIDLastSave="153" documentId="8_{7F565271-6A7D-4457-8776-F06FB0AD67D8}" xr6:coauthVersionLast="47" xr6:coauthVersionMax="47" xr10:uidLastSave="{A55411D4-F0AD-45E8-BF13-55BD98DA5013}"/>
  <bookViews>
    <workbookView xWindow="19090" yWindow="-110" windowWidth="38620" windowHeight="21100" activeTab="5" xr2:uid="{42EF6B2B-847B-4662-92EF-C7D9A7A73A58}"/>
  </bookViews>
  <sheets>
    <sheet name="April feed wheat" sheetId="3" r:id="rId1"/>
    <sheet name="May milling wheat" sheetId="4" r:id="rId2"/>
    <sheet name="PRG seed" sheetId="6" r:id="rId3"/>
    <sheet name="White clover seed" sheetId="7" r:id="rId4"/>
    <sheet name="Maize silage" sheetId="5" r:id="rId5"/>
    <sheet name="YoY comp" sheetId="9" r:id="rId6"/>
    <sheet name="TEMPLATE" sheetId="8" r:id="rId7"/>
  </sheets>
  <definedNames>
    <definedName name="_xlnm.Print_Area" localSheetId="0">'April feed wheat'!$A$1:$J$117</definedName>
    <definedName name="_xlnm.Print_Area" localSheetId="4">'Maize silage'!$A$1:$J$118</definedName>
    <definedName name="_xlnm.Print_Area" localSheetId="1">'May milling wheat'!$A$1:$J$118</definedName>
    <definedName name="_xlnm.Print_Area" localSheetId="2">'PRG seed'!$A$1:$J$118</definedName>
    <definedName name="_xlnm.Print_Area" localSheetId="6">TEMPLATE!$A$1:$J$124</definedName>
    <definedName name="_xlnm.Print_Area" localSheetId="3">'White clover seed'!$A$1:$J$122</definedName>
    <definedName name="_xlnm.Print_Area" localSheetId="5">'YoY comp'!$A$1:$J$145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8" l="1"/>
  <c r="J15" i="8" s="1"/>
  <c r="I20" i="8"/>
  <c r="I43" i="8"/>
  <c r="I29" i="8"/>
  <c r="I77" i="8"/>
  <c r="H10" i="8"/>
  <c r="H19" i="8"/>
  <c r="J117" i="8" l="1"/>
  <c r="H50" i="8"/>
  <c r="J123" i="8" l="1"/>
  <c r="J119" i="8"/>
  <c r="J121" i="8"/>
  <c r="H52" i="8"/>
  <c r="H51" i="8"/>
  <c r="H106" i="8"/>
  <c r="H84" i="8" l="1"/>
  <c r="H36" i="8"/>
  <c r="H37" i="8"/>
  <c r="H38" i="8"/>
  <c r="H12" i="8"/>
  <c r="H115" i="8"/>
  <c r="H114" i="8"/>
  <c r="H108" i="8"/>
  <c r="H105" i="8"/>
  <c r="H104" i="8"/>
  <c r="H103" i="8"/>
  <c r="H102" i="8"/>
  <c r="H100" i="8"/>
  <c r="H99" i="8"/>
  <c r="H98" i="8"/>
  <c r="H97" i="8"/>
  <c r="H96" i="8"/>
  <c r="H94" i="8"/>
  <c r="H93" i="8"/>
  <c r="H92" i="8"/>
  <c r="H91" i="8"/>
  <c r="H90" i="8"/>
  <c r="H87" i="8"/>
  <c r="H86" i="8"/>
  <c r="H83" i="8"/>
  <c r="H81" i="8"/>
  <c r="I82" i="8" s="1"/>
  <c r="H76" i="8"/>
  <c r="H67" i="8"/>
  <c r="H64" i="8"/>
  <c r="H63" i="8"/>
  <c r="H61" i="8"/>
  <c r="H60" i="8"/>
  <c r="H57" i="8"/>
  <c r="H56" i="8"/>
  <c r="H55" i="8"/>
  <c r="H54" i="8"/>
  <c r="H53" i="8"/>
  <c r="H48" i="8"/>
  <c r="H47" i="8"/>
  <c r="H46" i="8"/>
  <c r="H45" i="8"/>
  <c r="H44" i="8"/>
  <c r="H42" i="8"/>
  <c r="H41" i="8"/>
  <c r="H40" i="8"/>
  <c r="H39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4" i="8"/>
  <c r="H13" i="8"/>
  <c r="H11" i="8"/>
  <c r="H112" i="8"/>
  <c r="I85" i="8" l="1"/>
  <c r="I49" i="8"/>
  <c r="I89" i="8"/>
  <c r="I117" i="8"/>
  <c r="I101" i="8"/>
  <c r="I110" i="8"/>
  <c r="I65" i="8"/>
</calcChain>
</file>

<file path=xl/sharedStrings.xml><?xml version="1.0" encoding="utf-8"?>
<sst xmlns="http://schemas.openxmlformats.org/spreadsheetml/2006/main" count="1881" uniqueCount="314">
  <si>
    <t>Crop:</t>
  </si>
  <si>
    <t>Harvest Year:</t>
  </si>
  <si>
    <t>ha</t>
  </si>
  <si>
    <t>Previous crop:</t>
  </si>
  <si>
    <t>INCOME per hectare</t>
  </si>
  <si>
    <t>Product</t>
  </si>
  <si>
    <t>Yield</t>
  </si>
  <si>
    <t>Unit</t>
  </si>
  <si>
    <t>Cost/Unit</t>
  </si>
  <si>
    <t>Income/ha</t>
  </si>
  <si>
    <t>Sub-total</t>
  </si>
  <si>
    <t>Total</t>
  </si>
  <si>
    <t>Grain</t>
  </si>
  <si>
    <t>t/ha</t>
  </si>
  <si>
    <t>Straw</t>
  </si>
  <si>
    <t>bales</t>
  </si>
  <si>
    <t>Grazing</t>
  </si>
  <si>
    <t>kgDM</t>
  </si>
  <si>
    <t>EXPENSES per hectare</t>
  </si>
  <si>
    <t>Category</t>
  </si>
  <si>
    <t>Date</t>
  </si>
  <si>
    <t>Operation</t>
  </si>
  <si>
    <t>Rate</t>
  </si>
  <si>
    <t>Cost/ha</t>
  </si>
  <si>
    <t>Seed</t>
  </si>
  <si>
    <t>kg</t>
  </si>
  <si>
    <t>Cartage</t>
  </si>
  <si>
    <t>Self</t>
  </si>
  <si>
    <t>Establishment</t>
  </si>
  <si>
    <t>Herbicide</t>
  </si>
  <si>
    <t>Glyphosate360</t>
  </si>
  <si>
    <t>L</t>
  </si>
  <si>
    <t>Pulse</t>
  </si>
  <si>
    <t>Herbicide applic</t>
  </si>
  <si>
    <t>x</t>
  </si>
  <si>
    <t>Cultivation</t>
  </si>
  <si>
    <t>Roll</t>
  </si>
  <si>
    <t>Drill</t>
  </si>
  <si>
    <t>Penetrant</t>
  </si>
  <si>
    <t>Pesticide</t>
  </si>
  <si>
    <t>Aphicide</t>
  </si>
  <si>
    <t>Transform</t>
  </si>
  <si>
    <t>Pesticide applic</t>
  </si>
  <si>
    <t>Fertiliser</t>
  </si>
  <si>
    <t>Soil test</t>
  </si>
  <si>
    <t>Lime (cart &amp; spread)</t>
  </si>
  <si>
    <t>Fertiliser applic</t>
  </si>
  <si>
    <t>Contract spreader</t>
  </si>
  <si>
    <t>Own spreader</t>
  </si>
  <si>
    <t>t</t>
  </si>
  <si>
    <t>Fungicide</t>
  </si>
  <si>
    <t>Disease Test</t>
  </si>
  <si>
    <t>Fungicide applic</t>
  </si>
  <si>
    <t>PGR</t>
  </si>
  <si>
    <t>PGR applic</t>
  </si>
  <si>
    <t>Irrigation</t>
  </si>
  <si>
    <t>Lateral</t>
  </si>
  <si>
    <t>mm</t>
  </si>
  <si>
    <t>Soil moisture monitoring</t>
  </si>
  <si>
    <t>site</t>
  </si>
  <si>
    <t>Other operations</t>
  </si>
  <si>
    <t>Heavy roll</t>
  </si>
  <si>
    <t>Pollination</t>
  </si>
  <si>
    <t>Harvest</t>
  </si>
  <si>
    <t>Desiccant</t>
  </si>
  <si>
    <t>Contact</t>
  </si>
  <si>
    <t>Cartage to silo</t>
  </si>
  <si>
    <t>Weighbridge fees</t>
  </si>
  <si>
    <t>weigh</t>
  </si>
  <si>
    <t>Post Harvest</t>
  </si>
  <si>
    <t>Cooling</t>
  </si>
  <si>
    <t>Drying</t>
  </si>
  <si>
    <t>Drying (inward weight)</t>
  </si>
  <si>
    <t>Dressing</t>
  </si>
  <si>
    <t>Auger in &amp; out</t>
  </si>
  <si>
    <t>Cartage to seed dresser</t>
  </si>
  <si>
    <t>Storage</t>
  </si>
  <si>
    <t>Insecticide</t>
  </si>
  <si>
    <t>Actellic dust</t>
  </si>
  <si>
    <t>Delivery</t>
  </si>
  <si>
    <t>Other costs</t>
  </si>
  <si>
    <t>Marketing</t>
  </si>
  <si>
    <t>Agent commissions</t>
  </si>
  <si>
    <t>Levies</t>
  </si>
  <si>
    <t>FAR levies</t>
  </si>
  <si>
    <t>GROSS MARGIN per hectare</t>
  </si>
  <si>
    <t>Expenditure : Income</t>
  </si>
  <si>
    <t>Prepared by Anton Nicholls, MRB Ltd</t>
  </si>
  <si>
    <t>Versatill Powerflo</t>
  </si>
  <si>
    <t>Ammo 31</t>
  </si>
  <si>
    <t>Urea</t>
  </si>
  <si>
    <t>Diagnostic test</t>
  </si>
  <si>
    <t>Opus</t>
  </si>
  <si>
    <t>Proline</t>
  </si>
  <si>
    <t>Amistar</t>
  </si>
  <si>
    <t>Rogue</t>
  </si>
  <si>
    <t>Roguing</t>
  </si>
  <si>
    <t>Dressing &amp; bags</t>
  </si>
  <si>
    <t>Wheat - Feed, April sown</t>
  </si>
  <si>
    <t>Storage increment</t>
  </si>
  <si>
    <t>1st April</t>
  </si>
  <si>
    <t>Pre-em</t>
  </si>
  <si>
    <t>Firebird</t>
  </si>
  <si>
    <t>GS24</t>
  </si>
  <si>
    <t>GS32</t>
  </si>
  <si>
    <t>Image</t>
  </si>
  <si>
    <t>GS39</t>
  </si>
  <si>
    <t>Hasten</t>
  </si>
  <si>
    <t>GS21</t>
  </si>
  <si>
    <t>Base</t>
  </si>
  <si>
    <t>15% pot super</t>
  </si>
  <si>
    <t>Magnesium Oxide</t>
  </si>
  <si>
    <t>GS31</t>
  </si>
  <si>
    <t>Sportak</t>
  </si>
  <si>
    <t>Aviator Xpro</t>
  </si>
  <si>
    <t>Phoenix</t>
  </si>
  <si>
    <t>GS61</t>
  </si>
  <si>
    <t>Prosaro</t>
  </si>
  <si>
    <t>Cycocel</t>
  </si>
  <si>
    <t>Combine cereal (contractor)</t>
  </si>
  <si>
    <t>Grain cartage to Ashb.</t>
  </si>
  <si>
    <t>UWG levies</t>
  </si>
  <si>
    <t>COST OF PRODUCTION per tonne of grain</t>
  </si>
  <si>
    <t>Area:</t>
  </si>
  <si>
    <t>Date prepared:</t>
  </si>
  <si>
    <t>Crop insurance</t>
  </si>
  <si>
    <t>Background plant available N expected:</t>
  </si>
  <si>
    <t>Topdown (contractor)</t>
  </si>
  <si>
    <t>Disc drill (contractor)</t>
  </si>
  <si>
    <t>per annum provision</t>
  </si>
  <si>
    <t>Rake, bale (6 string)</t>
  </si>
  <si>
    <t>Sprayer (contractor)</t>
  </si>
  <si>
    <t>Example: Ashburton District, Canterbury Plains. Irrigated</t>
  </si>
  <si>
    <t>Wheat - Milling, May sown</t>
  </si>
  <si>
    <t>Duchess</t>
  </si>
  <si>
    <t>1st May</t>
  </si>
  <si>
    <t>GS33</t>
  </si>
  <si>
    <t>Grain cartage to Chch.</t>
  </si>
  <si>
    <t>GS39-51</t>
  </si>
  <si>
    <t>Interest on crop inputs</t>
  </si>
  <si>
    <t>Silage</t>
  </si>
  <si>
    <t>Maize seed treated</t>
  </si>
  <si>
    <t>bags</t>
  </si>
  <si>
    <t>15th Oct</t>
  </si>
  <si>
    <t>Maize planter (contractor)</t>
  </si>
  <si>
    <t>Atrazine500</t>
  </si>
  <si>
    <t>V3</t>
  </si>
  <si>
    <t>Emblem Flo</t>
  </si>
  <si>
    <t>V6</t>
  </si>
  <si>
    <t>Latro</t>
  </si>
  <si>
    <t>g</t>
  </si>
  <si>
    <t>Karate Zeon</t>
  </si>
  <si>
    <t>Planting</t>
  </si>
  <si>
    <t>V4</t>
  </si>
  <si>
    <t>V7</t>
  </si>
  <si>
    <t>Forage harvester (contractor)</t>
  </si>
  <si>
    <t>Maize - Silage - Sold standing</t>
  </si>
  <si>
    <t>seeds</t>
  </si>
  <si>
    <t>kgN/ha to 30cm depth</t>
  </si>
  <si>
    <t>Ryegrass - Seed, Nui, perennial, 18 months</t>
  </si>
  <si>
    <t>kg/ha</t>
  </si>
  <si>
    <t>Grazing - Pre-harvest</t>
  </si>
  <si>
    <t>Grazing - Post-harvest</t>
  </si>
  <si>
    <t>Nortron</t>
  </si>
  <si>
    <t>Relay Super S</t>
  </si>
  <si>
    <t>Argosy</t>
  </si>
  <si>
    <t>Puma</t>
  </si>
  <si>
    <t>1st March</t>
  </si>
  <si>
    <t>May</t>
  </si>
  <si>
    <t>Oct</t>
  </si>
  <si>
    <t>Slugbait</t>
  </si>
  <si>
    <t>DAP</t>
  </si>
  <si>
    <t>20th Aug</t>
  </si>
  <si>
    <t>10th Oct</t>
  </si>
  <si>
    <t>1st Nov</t>
  </si>
  <si>
    <t>Feb</t>
  </si>
  <si>
    <t>Apr</t>
  </si>
  <si>
    <t>Potassium chloride</t>
  </si>
  <si>
    <t>Protek</t>
  </si>
  <si>
    <t>GS31-32</t>
  </si>
  <si>
    <t>Moddus Evo</t>
  </si>
  <si>
    <t>GS59</t>
  </si>
  <si>
    <t>GS65-69</t>
  </si>
  <si>
    <t>+ 7 days</t>
  </si>
  <si>
    <t>Seguris Flexi</t>
  </si>
  <si>
    <t>Combine ryegrass (contractor)</t>
  </si>
  <si>
    <t>Sold as royalty</t>
  </si>
  <si>
    <t>Mowing</t>
  </si>
  <si>
    <t>Windrowing</t>
  </si>
  <si>
    <t>lines</t>
  </si>
  <si>
    <t>COST OF PRODUCTION per tonne DM of silage</t>
  </si>
  <si>
    <t>kgN/ha to 60cm depth</t>
  </si>
  <si>
    <t>Huia certified</t>
  </si>
  <si>
    <t>Treflan</t>
  </si>
  <si>
    <t>June</t>
  </si>
  <si>
    <t>Kerb</t>
  </si>
  <si>
    <t>Nov</t>
  </si>
  <si>
    <t>Pulsar</t>
  </si>
  <si>
    <t>Tropotox</t>
  </si>
  <si>
    <t>April</t>
  </si>
  <si>
    <t>Headstart</t>
  </si>
  <si>
    <t>Baton</t>
  </si>
  <si>
    <t>Sept</t>
  </si>
  <si>
    <t>Inter-row 7/12ths</t>
  </si>
  <si>
    <t>Inter-row spray (contractor)</t>
  </si>
  <si>
    <t>Buster</t>
  </si>
  <si>
    <t>Inter-row 5/12ths</t>
  </si>
  <si>
    <t>Spinnaker</t>
  </si>
  <si>
    <t>Quantum</t>
  </si>
  <si>
    <t>Mavrik</t>
  </si>
  <si>
    <t>Suscon Green</t>
  </si>
  <si>
    <t>Dec</t>
  </si>
  <si>
    <t>Early estab.</t>
  </si>
  <si>
    <t>Slugbait applic</t>
  </si>
  <si>
    <t>Leaf test</t>
  </si>
  <si>
    <t>Leaf nutrient analysis</t>
  </si>
  <si>
    <t>Molybor</t>
  </si>
  <si>
    <t>Bortrac</t>
  </si>
  <si>
    <t>Reglone</t>
  </si>
  <si>
    <t>Combine clover (contractor)</t>
  </si>
  <si>
    <t>Grain/Seed</t>
  </si>
  <si>
    <t>White clover - Seed, Huia, 18 months</t>
  </si>
  <si>
    <t>Wheat Rancona Poncho</t>
  </si>
  <si>
    <t>Twinax Xtra</t>
  </si>
  <si>
    <t>COST OF PRODUCTION per kilogram of seed</t>
  </si>
  <si>
    <t>Tropotox Ultra</t>
  </si>
  <si>
    <t>Trifluralin</t>
  </si>
  <si>
    <t>Sold as 'Royalty'</t>
  </si>
  <si>
    <t>Wheat straw retained/burnt</t>
  </si>
  <si>
    <t>2023 harvest</t>
  </si>
  <si>
    <t>2024 harvest</t>
  </si>
  <si>
    <t>Feed wheat - April sown</t>
  </si>
  <si>
    <t>Total income</t>
  </si>
  <si>
    <t>Post-harvest</t>
  </si>
  <si>
    <t>Total expenses</t>
  </si>
  <si>
    <t>Gross margin per hectare</t>
  </si>
  <si>
    <t>Cost of production per tonne of grain</t>
  </si>
  <si>
    <t>Expenditure:Income</t>
  </si>
  <si>
    <t>Milling wheat - May sown</t>
  </si>
  <si>
    <t>Nui ryegrass seed</t>
  </si>
  <si>
    <t>Huia white clover seed</t>
  </si>
  <si>
    <t>Maize silage</t>
  </si>
  <si>
    <t>Cost of production per kilogram of seed</t>
  </si>
  <si>
    <t>Glyphosate</t>
  </si>
  <si>
    <t>Fall Army Worm</t>
  </si>
  <si>
    <t>Sparta</t>
  </si>
  <si>
    <t>Cost of production per tonne drymatter</t>
  </si>
  <si>
    <t>Wheat Seed - Treated</t>
  </si>
  <si>
    <t>Disc mediums (contractor)</t>
  </si>
  <si>
    <t>Nitrophoska Select</t>
  </si>
  <si>
    <t>YaraVita Bortrac</t>
  </si>
  <si>
    <t>YaraVita Molybor</t>
  </si>
  <si>
    <t>Windrow</t>
  </si>
  <si>
    <t>Equate</t>
  </si>
  <si>
    <t>Roustabout</t>
  </si>
  <si>
    <t>Gesapon20G</t>
  </si>
  <si>
    <t>mL</t>
  </si>
  <si>
    <t>Mavrik Aquaflo</t>
  </si>
  <si>
    <t>Basic leaf + Mo test</t>
  </si>
  <si>
    <t>Basic leaf test</t>
  </si>
  <si>
    <t>Slugout</t>
  </si>
  <si>
    <t>Beehive hire</t>
  </si>
  <si>
    <t>Mineral N test</t>
  </si>
  <si>
    <t>PMN test</t>
  </si>
  <si>
    <t>Soil nutrient test</t>
  </si>
  <si>
    <t>Storage (contract)</t>
  </si>
  <si>
    <t>Storage (own grain silo)</t>
  </si>
  <si>
    <t>Camb. roll (contractor)</t>
  </si>
  <si>
    <t>Camb. roll (contractor))</t>
  </si>
  <si>
    <t>30% potash super</t>
  </si>
  <si>
    <t>Moly sulphur Super</t>
  </si>
  <si>
    <t>2025 harvest</t>
  </si>
  <si>
    <t>Year-on-Year comparision - Five key crop gross margins Mid-Canterbury irrigated</t>
  </si>
  <si>
    <t>Rexade GoDri</t>
  </si>
  <si>
    <t>tonne</t>
  </si>
  <si>
    <t>Rake, bale, cart, stacked</t>
  </si>
  <si>
    <t>Cartage to silo (contractor)</t>
  </si>
  <si>
    <t>(usual $450/ha but wet harvest)</t>
  </si>
  <si>
    <t>Contract spread - Bulky</t>
  </si>
  <si>
    <t>Contract spread - Cartage</t>
  </si>
  <si>
    <t>Mowing/topping</t>
  </si>
  <si>
    <t>Top</t>
  </si>
  <si>
    <t>Sumo Quatro (contractor)</t>
  </si>
  <si>
    <t>Winter greenfeed</t>
  </si>
  <si>
    <t xml:space="preserve">Storage (contract) </t>
  </si>
  <si>
    <t>Operating expenses</t>
  </si>
  <si>
    <t>Nui - Basic, treated</t>
  </si>
  <si>
    <t>$/kg</t>
  </si>
  <si>
    <t>-</t>
  </si>
  <si>
    <t>Seed cert &amp; inspection</t>
  </si>
  <si>
    <t>Seed Certification</t>
  </si>
  <si>
    <t>Seed quality testing</t>
  </si>
  <si>
    <t>All five crops - Trends ($/ha)</t>
  </si>
  <si>
    <t>$/Tonne</t>
  </si>
  <si>
    <t>Per hectare basis</t>
  </si>
  <si>
    <t>Red = worsening, green = improving</t>
  </si>
  <si>
    <t>Drying (inward weight) 2%</t>
  </si>
  <si>
    <t>tDM/ha</t>
  </si>
  <si>
    <t>2026 harvest</t>
  </si>
  <si>
    <t>GROSS MARGIN 2025-26</t>
  </si>
  <si>
    <t>Maxitill type (contractor)</t>
  </si>
  <si>
    <t>Revystar</t>
  </si>
  <si>
    <t>Cleaning, tags &amp; bags</t>
  </si>
  <si>
    <t>4-year trend</t>
  </si>
  <si>
    <t>Biosecurity (SGRR)</t>
  </si>
  <si>
    <t>Pre-harvest</t>
  </si>
  <si>
    <t>Irrigation (operating expenses)</t>
  </si>
  <si>
    <t>* includes application costs</t>
  </si>
  <si>
    <t>Fertiliser*</t>
  </si>
  <si>
    <t>Agrichemical*(not incl glyphosate)</t>
  </si>
  <si>
    <t>As at 31st March 2026</t>
  </si>
  <si>
    <t>25&lt;&gt;26 % diff</t>
  </si>
  <si>
    <t>25&lt;&gt;26 $ diff</t>
  </si>
  <si>
    <t>Option if wet harvest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</si>
</sst>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;[Red]\-&quot;$&quot;#,##0"/>
    <numFmt numFmtId="44" formatCode="_-&quot;$&quot;* #,##0.00_-;\-&quot;$&quot;* #,##0.00_-;_-&quot;$&quot;* &quot;-&quot;??_-;_-@_-"/>
    <numFmt numFmtId="164" formatCode="0.0"/>
    <numFmt numFmtId="165" formatCode="&quot;$&quot;#,##0"/>
    <numFmt numFmtId="166" formatCode="&quot;$&quot;#,##0.00"/>
    <numFmt numFmtId="167" formatCode="[$-409]d\-mmm;@"/>
    <numFmt numFmtId="168" formatCode="0.0%"/>
    <numFmt numFmtId="169" formatCode="0.000"/>
    <numFmt numFmtId="170" formatCode="0.0\ &quot;t/ha&quot;"/>
    <numFmt numFmtId="171" formatCode="0\ &quot;kg/ha&quot;"/>
    <numFmt numFmtId="172" formatCode="&quot;$&quot;#,##0.0"/>
    <numFmt numFmtId="173" formatCode="&quot;$&quot;#,##0.00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0"/>
      <name val="Arial"/>
      <family val="2"/>
    </font>
    <font>
      <sz val="10"/>
      <name val="Univers LT 45 Light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6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0" fillId="0" borderId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87">
    <xf numFmtId="0" fontId="0" fillId="0" borderId="0" xfId="0"/>
    <xf numFmtId="0" fontId="0" fillId="0" borderId="2" xfId="0" applyBorder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0" fillId="0" borderId="2" xfId="0" applyNumberFormat="1" applyBorder="1"/>
    <xf numFmtId="165" fontId="0" fillId="0" borderId="2" xfId="0" applyNumberFormat="1" applyBorder="1"/>
    <xf numFmtId="167" fontId="0" fillId="0" borderId="0" xfId="0" applyNumberFormat="1"/>
    <xf numFmtId="49" fontId="0" fillId="0" borderId="0" xfId="0" applyNumberFormat="1"/>
    <xf numFmtId="2" fontId="0" fillId="0" borderId="0" xfId="0" applyNumberFormat="1"/>
    <xf numFmtId="168" fontId="0" fillId="0" borderId="0" xfId="0" applyNumberFormat="1"/>
    <xf numFmtId="167" fontId="0" fillId="0" borderId="2" xfId="0" applyNumberFormat="1" applyBorder="1"/>
    <xf numFmtId="0" fontId="0" fillId="2" borderId="1" xfId="0" applyFill="1" applyBorder="1"/>
    <xf numFmtId="0" fontId="2" fillId="2" borderId="1" xfId="0" applyFont="1" applyFill="1" applyBorder="1"/>
    <xf numFmtId="0" fontId="3" fillId="0" borderId="0" xfId="0" applyFont="1"/>
    <xf numFmtId="167" fontId="0" fillId="0" borderId="3" xfId="0" applyNumberFormat="1" applyBorder="1"/>
    <xf numFmtId="0" fontId="0" fillId="0" borderId="3" xfId="0" applyBorder="1"/>
    <xf numFmtId="1" fontId="0" fillId="0" borderId="3" xfId="0" applyNumberFormat="1" applyBorder="1"/>
    <xf numFmtId="166" fontId="0" fillId="0" borderId="3" xfId="0" applyNumberFormat="1" applyBorder="1"/>
    <xf numFmtId="165" fontId="0" fillId="0" borderId="3" xfId="0" applyNumberFormat="1" applyBorder="1"/>
    <xf numFmtId="0" fontId="0" fillId="0" borderId="4" xfId="0" applyBorder="1"/>
    <xf numFmtId="167" fontId="0" fillId="0" borderId="4" xfId="0" applyNumberFormat="1" applyBorder="1"/>
    <xf numFmtId="165" fontId="0" fillId="0" borderId="4" xfId="0" applyNumberFormat="1" applyBorder="1"/>
    <xf numFmtId="164" fontId="0" fillId="0" borderId="3" xfId="0" applyNumberFormat="1" applyBorder="1"/>
    <xf numFmtId="2" fontId="0" fillId="0" borderId="4" xfId="0" applyNumberFormat="1" applyBorder="1"/>
    <xf numFmtId="164" fontId="0" fillId="0" borderId="4" xfId="0" applyNumberFormat="1" applyBorder="1"/>
    <xf numFmtId="0" fontId="3" fillId="0" borderId="0" xfId="0" applyFont="1" applyAlignment="1">
      <alignment horizontal="right"/>
    </xf>
    <xf numFmtId="0" fontId="0" fillId="2" borderId="5" xfId="0" applyFill="1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2" borderId="5" xfId="0" applyFont="1" applyFill="1" applyBorder="1"/>
    <xf numFmtId="0" fontId="3" fillId="0" borderId="10" xfId="0" applyFont="1" applyBorder="1"/>
    <xf numFmtId="165" fontId="0" fillId="0" borderId="8" xfId="0" applyNumberFormat="1" applyBorder="1"/>
    <xf numFmtId="0" fontId="3" fillId="0" borderId="10" xfId="0" applyFont="1" applyBorder="1" applyAlignment="1">
      <alignment horizontal="right"/>
    </xf>
    <xf numFmtId="9" fontId="0" fillId="0" borderId="10" xfId="0" applyNumberFormat="1" applyBorder="1"/>
    <xf numFmtId="165" fontId="0" fillId="0" borderId="10" xfId="0" applyNumberFormat="1" applyBorder="1"/>
    <xf numFmtId="0" fontId="2" fillId="2" borderId="9" xfId="0" applyFont="1" applyFill="1" applyBorder="1"/>
    <xf numFmtId="0" fontId="2" fillId="2" borderId="0" xfId="0" applyFont="1" applyFill="1"/>
    <xf numFmtId="167" fontId="2" fillId="2" borderId="0" xfId="0" applyNumberFormat="1" applyFont="1" applyFill="1"/>
    <xf numFmtId="165" fontId="2" fillId="2" borderId="0" xfId="0" applyNumberFormat="1" applyFont="1" applyFill="1"/>
    <xf numFmtId="0" fontId="2" fillId="2" borderId="0" xfId="0" applyFont="1" applyFill="1" applyAlignment="1">
      <alignment horizontal="right"/>
    </xf>
    <xf numFmtId="165" fontId="2" fillId="2" borderId="10" xfId="0" applyNumberFormat="1" applyFont="1" applyFill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4" fillId="0" borderId="9" xfId="0" applyFont="1" applyBorder="1"/>
    <xf numFmtId="0" fontId="1" fillId="0" borderId="11" xfId="0" applyFont="1" applyBorder="1"/>
    <xf numFmtId="0" fontId="1" fillId="0" borderId="9" xfId="0" applyFont="1" applyBorder="1"/>
    <xf numFmtId="0" fontId="0" fillId="0" borderId="12" xfId="0" applyBorder="1"/>
    <xf numFmtId="15" fontId="0" fillId="0" borderId="0" xfId="0" applyNumberFormat="1"/>
    <xf numFmtId="0" fontId="0" fillId="0" borderId="9" xfId="0" applyBorder="1" applyAlignment="1">
      <alignment horizontal="right"/>
    </xf>
    <xf numFmtId="0" fontId="3" fillId="0" borderId="12" xfId="0" applyFont="1" applyBorder="1"/>
    <xf numFmtId="0" fontId="3" fillId="0" borderId="4" xfId="0" applyFont="1" applyBorder="1"/>
    <xf numFmtId="9" fontId="0" fillId="0" borderId="10" xfId="1" applyFont="1" applyBorder="1"/>
    <xf numFmtId="167" fontId="0" fillId="0" borderId="0" xfId="0" applyNumberFormat="1" applyAlignment="1">
      <alignment horizontal="right"/>
    </xf>
    <xf numFmtId="165" fontId="7" fillId="0" borderId="3" xfId="0" applyNumberFormat="1" applyFont="1" applyBorder="1"/>
    <xf numFmtId="165" fontId="7" fillId="0" borderId="0" xfId="0" applyNumberFormat="1" applyFont="1"/>
    <xf numFmtId="166" fontId="6" fillId="0" borderId="0" xfId="0" applyNumberFormat="1" applyFont="1"/>
    <xf numFmtId="164" fontId="7" fillId="0" borderId="3" xfId="0" applyNumberFormat="1" applyFont="1" applyBorder="1"/>
    <xf numFmtId="0" fontId="8" fillId="2" borderId="5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7" fillId="0" borderId="0" xfId="0" applyFont="1"/>
    <xf numFmtId="167" fontId="0" fillId="0" borderId="0" xfId="0" quotePrefix="1" applyNumberFormat="1"/>
    <xf numFmtId="1" fontId="0" fillId="0" borderId="4" xfId="0" applyNumberFormat="1" applyBorder="1"/>
    <xf numFmtId="166" fontId="7" fillId="0" borderId="0" xfId="0" applyNumberFormat="1" applyFont="1"/>
    <xf numFmtId="0" fontId="11" fillId="0" borderId="0" xfId="2" applyFont="1"/>
    <xf numFmtId="166" fontId="0" fillId="0" borderId="10" xfId="0" applyNumberFormat="1" applyBorder="1"/>
    <xf numFmtId="165" fontId="11" fillId="0" borderId="0" xfId="2" applyNumberFormat="1" applyFont="1"/>
    <xf numFmtId="9" fontId="0" fillId="0" borderId="0" xfId="0" applyNumberFormat="1"/>
    <xf numFmtId="0" fontId="14" fillId="0" borderId="0" xfId="0" applyFont="1"/>
    <xf numFmtId="0" fontId="15" fillId="0" borderId="0" xfId="0" applyFont="1"/>
    <xf numFmtId="0" fontId="10" fillId="0" borderId="0" xfId="5" applyFont="1"/>
    <xf numFmtId="0" fontId="0" fillId="0" borderId="0" xfId="0" applyAlignment="1">
      <alignment horizontal="left"/>
    </xf>
    <xf numFmtId="1" fontId="7" fillId="0" borderId="0" xfId="0" applyNumberFormat="1" applyFont="1"/>
    <xf numFmtId="165" fontId="0" fillId="0" borderId="13" xfId="0" applyNumberFormat="1" applyBorder="1"/>
    <xf numFmtId="0" fontId="18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9" fontId="0" fillId="0" borderId="0" xfId="0" applyNumberFormat="1" applyAlignment="1">
      <alignment horizontal="left"/>
    </xf>
    <xf numFmtId="0" fontId="15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165" fontId="1" fillId="0" borderId="2" xfId="0" applyNumberFormat="1" applyFont="1" applyBorder="1"/>
    <xf numFmtId="165" fontId="4" fillId="0" borderId="2" xfId="0" applyNumberFormat="1" applyFont="1" applyBorder="1"/>
    <xf numFmtId="0" fontId="0" fillId="0" borderId="1" xfId="0" applyBorder="1"/>
    <xf numFmtId="165" fontId="0" fillId="0" borderId="1" xfId="0" applyNumberFormat="1" applyBorder="1"/>
    <xf numFmtId="165" fontId="7" fillId="0" borderId="0" xfId="3" applyNumberFormat="1" applyFont="1" applyFill="1" applyBorder="1"/>
    <xf numFmtId="165" fontId="7" fillId="0" borderId="0" xfId="4" applyNumberFormat="1" applyFont="1" applyFill="1" applyBorder="1"/>
    <xf numFmtId="0" fontId="21" fillId="0" borderId="0" xfId="0" applyFont="1"/>
    <xf numFmtId="164" fontId="7" fillId="0" borderId="0" xfId="0" applyNumberFormat="1" applyFont="1"/>
    <xf numFmtId="2" fontId="7" fillId="0" borderId="3" xfId="0" applyNumberFormat="1" applyFont="1" applyBorder="1"/>
    <xf numFmtId="0" fontId="7" fillId="0" borderId="3" xfId="0" applyFont="1" applyBorder="1"/>
    <xf numFmtId="166" fontId="7" fillId="0" borderId="3" xfId="0" applyNumberFormat="1" applyFont="1" applyBorder="1"/>
    <xf numFmtId="2" fontId="7" fillId="0" borderId="0" xfId="0" applyNumberFormat="1" applyFont="1"/>
    <xf numFmtId="0" fontId="7" fillId="0" borderId="4" xfId="0" applyFont="1" applyBorder="1"/>
    <xf numFmtId="165" fontId="7" fillId="0" borderId="4" xfId="0" applyNumberFormat="1" applyFont="1" applyBorder="1"/>
    <xf numFmtId="169" fontId="7" fillId="0" borderId="0" xfId="0" applyNumberFormat="1" applyFont="1"/>
    <xf numFmtId="2" fontId="7" fillId="0" borderId="4" xfId="0" applyNumberFormat="1" applyFont="1" applyBorder="1"/>
    <xf numFmtId="164" fontId="7" fillId="0" borderId="4" xfId="0" applyNumberFormat="1" applyFont="1" applyBorder="1"/>
    <xf numFmtId="3" fontId="7" fillId="0" borderId="0" xfId="0" applyNumberFormat="1" applyFont="1"/>
    <xf numFmtId="0" fontId="7" fillId="2" borderId="1" xfId="0" applyFont="1" applyFill="1" applyBorder="1"/>
    <xf numFmtId="0" fontId="22" fillId="0" borderId="0" xfId="0" applyFont="1" applyAlignment="1">
      <alignment horizontal="right"/>
    </xf>
    <xf numFmtId="1" fontId="7" fillId="0" borderId="3" xfId="0" applyNumberFormat="1" applyFont="1" applyBorder="1"/>
    <xf numFmtId="168" fontId="7" fillId="0" borderId="0" xfId="0" applyNumberFormat="1" applyFont="1"/>
    <xf numFmtId="0" fontId="7" fillId="0" borderId="13" xfId="0" applyFont="1" applyBorder="1"/>
    <xf numFmtId="165" fontId="7" fillId="0" borderId="13" xfId="0" applyNumberFormat="1" applyFont="1" applyBorder="1"/>
    <xf numFmtId="1" fontId="7" fillId="0" borderId="4" xfId="0" applyNumberFormat="1" applyFont="1" applyBorder="1"/>
    <xf numFmtId="166" fontId="23" fillId="0" borderId="0" xfId="0" applyNumberFormat="1" applyFont="1"/>
    <xf numFmtId="172" fontId="0" fillId="0" borderId="0" xfId="0" applyNumberFormat="1"/>
    <xf numFmtId="0" fontId="22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1" fillId="0" borderId="15" xfId="0" applyFont="1" applyBorder="1" applyAlignment="1">
      <alignment horizontal="right"/>
    </xf>
    <xf numFmtId="0" fontId="0" fillId="0" borderId="17" xfId="0" applyBorder="1"/>
    <xf numFmtId="165" fontId="0" fillId="0" borderId="18" xfId="0" applyNumberFormat="1" applyBorder="1" applyAlignment="1">
      <alignment horizontal="left"/>
    </xf>
    <xf numFmtId="0" fontId="1" fillId="0" borderId="19" xfId="0" applyFont="1" applyBorder="1"/>
    <xf numFmtId="165" fontId="0" fillId="0" borderId="20" xfId="0" applyNumberFormat="1" applyBorder="1" applyAlignment="1">
      <alignment horizontal="left"/>
    </xf>
    <xf numFmtId="0" fontId="1" fillId="0" borderId="17" xfId="0" applyFont="1" applyBorder="1"/>
    <xf numFmtId="0" fontId="1" fillId="0" borderId="21" xfId="0" applyFont="1" applyBorder="1"/>
    <xf numFmtId="0" fontId="1" fillId="0" borderId="22" xfId="0" applyFont="1" applyBorder="1"/>
    <xf numFmtId="0" fontId="0" fillId="0" borderId="23" xfId="0" applyBorder="1"/>
    <xf numFmtId="9" fontId="1" fillId="0" borderId="23" xfId="0" applyNumberFormat="1" applyFont="1" applyBorder="1"/>
    <xf numFmtId="165" fontId="0" fillId="0" borderId="24" xfId="0" applyNumberFormat="1" applyBorder="1" applyAlignment="1">
      <alignment horizontal="left"/>
    </xf>
    <xf numFmtId="9" fontId="4" fillId="0" borderId="23" xfId="0" applyNumberFormat="1" applyFont="1" applyBorder="1"/>
    <xf numFmtId="165" fontId="0" fillId="0" borderId="23" xfId="0" applyNumberFormat="1" applyBorder="1"/>
    <xf numFmtId="0" fontId="4" fillId="0" borderId="15" xfId="0" applyFont="1" applyBorder="1" applyAlignment="1">
      <alignment horizontal="right"/>
    </xf>
    <xf numFmtId="0" fontId="0" fillId="0" borderId="22" xfId="0" applyBorder="1"/>
    <xf numFmtId="165" fontId="7" fillId="0" borderId="23" xfId="4" applyNumberFormat="1" applyFont="1" applyFill="1" applyBorder="1"/>
    <xf numFmtId="165" fontId="7" fillId="0" borderId="1" xfId="0" applyNumberFormat="1" applyFont="1" applyBorder="1"/>
    <xf numFmtId="0" fontId="25" fillId="0" borderId="0" xfId="0" applyFont="1"/>
    <xf numFmtId="0" fontId="1" fillId="0" borderId="0" xfId="0" applyFont="1"/>
    <xf numFmtId="9" fontId="1" fillId="0" borderId="0" xfId="0" applyNumberFormat="1" applyFont="1"/>
    <xf numFmtId="9" fontId="4" fillId="0" borderId="0" xfId="0" applyNumberFormat="1" applyFont="1"/>
    <xf numFmtId="9" fontId="24" fillId="0" borderId="0" xfId="0" applyNumberFormat="1" applyFont="1"/>
    <xf numFmtId="9" fontId="13" fillId="0" borderId="0" xfId="4" applyNumberFormat="1" applyFill="1" applyBorder="1"/>
    <xf numFmtId="165" fontId="0" fillId="0" borderId="0" xfId="0" applyNumberFormat="1" applyAlignment="1">
      <alignment horizontal="left"/>
    </xf>
    <xf numFmtId="0" fontId="26" fillId="0" borderId="0" xfId="0" applyFont="1"/>
    <xf numFmtId="164" fontId="11" fillId="0" borderId="0" xfId="2" applyNumberFormat="1" applyFont="1"/>
    <xf numFmtId="10" fontId="11" fillId="0" borderId="0" xfId="2" applyNumberFormat="1" applyFont="1"/>
    <xf numFmtId="167" fontId="0" fillId="0" borderId="0" xfId="0" applyNumberFormat="1" applyAlignment="1">
      <alignment horizontal="left"/>
    </xf>
    <xf numFmtId="9" fontId="13" fillId="0" borderId="26" xfId="4" applyNumberFormat="1" applyFill="1" applyBorder="1"/>
    <xf numFmtId="9" fontId="0" fillId="0" borderId="26" xfId="0" applyNumberFormat="1" applyBorder="1" applyAlignment="1">
      <alignment horizontal="center"/>
    </xf>
    <xf numFmtId="9" fontId="13" fillId="0" borderId="27" xfId="4" applyNumberFormat="1" applyFill="1" applyBorder="1"/>
    <xf numFmtId="9" fontId="0" fillId="0" borderId="27" xfId="0" applyNumberFormat="1" applyBorder="1" applyAlignment="1">
      <alignment horizontal="center"/>
    </xf>
    <xf numFmtId="170" fontId="0" fillId="0" borderId="0" xfId="0" applyNumberFormat="1" applyAlignment="1">
      <alignment horizontal="right"/>
    </xf>
    <xf numFmtId="0" fontId="20" fillId="0" borderId="0" xfId="0" applyFont="1" applyAlignment="1">
      <alignment horizontal="left"/>
    </xf>
    <xf numFmtId="165" fontId="0" fillId="0" borderId="0" xfId="0" applyNumberFormat="1" applyAlignment="1">
      <alignment horizontal="right"/>
    </xf>
    <xf numFmtId="165" fontId="1" fillId="0" borderId="0" xfId="0" applyNumberFormat="1" applyFont="1"/>
    <xf numFmtId="9" fontId="13" fillId="0" borderId="28" xfId="4" applyNumberFormat="1" applyFill="1" applyBorder="1"/>
    <xf numFmtId="9" fontId="0" fillId="0" borderId="28" xfId="0" applyNumberFormat="1" applyBorder="1" applyAlignment="1">
      <alignment horizontal="center"/>
    </xf>
    <xf numFmtId="170" fontId="0" fillId="0" borderId="0" xfId="0" applyNumberFormat="1"/>
    <xf numFmtId="6" fontId="0" fillId="0" borderId="0" xfId="0" applyNumberFormat="1" applyAlignment="1">
      <alignment horizontal="right"/>
    </xf>
    <xf numFmtId="165" fontId="7" fillId="0" borderId="0" xfId="0" applyNumberFormat="1" applyFont="1" applyAlignment="1">
      <alignment horizontal="right"/>
    </xf>
    <xf numFmtId="165" fontId="4" fillId="0" borderId="0" xfId="0" applyNumberFormat="1" applyFont="1"/>
    <xf numFmtId="171" fontId="0" fillId="0" borderId="0" xfId="0" applyNumberFormat="1" applyAlignment="1">
      <alignment horizontal="right"/>
    </xf>
    <xf numFmtId="171" fontId="7" fillId="0" borderId="0" xfId="0" applyNumberFormat="1" applyFont="1" applyAlignment="1">
      <alignment horizontal="right"/>
    </xf>
    <xf numFmtId="166" fontId="1" fillId="0" borderId="0" xfId="0" applyNumberFormat="1" applyFont="1"/>
    <xf numFmtId="166" fontId="4" fillId="0" borderId="0" xfId="0" applyNumberFormat="1" applyFont="1"/>
    <xf numFmtId="0" fontId="24" fillId="0" borderId="26" xfId="0" applyFont="1" applyBorder="1" applyAlignment="1">
      <alignment horizontal="center"/>
    </xf>
    <xf numFmtId="0" fontId="24" fillId="0" borderId="26" xfId="0" applyFont="1" applyBorder="1" applyAlignment="1">
      <alignment horizontal="right"/>
    </xf>
    <xf numFmtId="170" fontId="7" fillId="0" borderId="0" xfId="0" applyNumberFormat="1" applyFont="1" applyAlignment="1">
      <alignment horizontal="right"/>
    </xf>
    <xf numFmtId="0" fontId="4" fillId="0" borderId="25" xfId="0" applyFont="1" applyBorder="1" applyAlignment="1">
      <alignment horizontal="center"/>
    </xf>
    <xf numFmtId="170" fontId="7" fillId="0" borderId="0" xfId="0" applyNumberFormat="1" applyFont="1"/>
    <xf numFmtId="0" fontId="1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9" fontId="13" fillId="0" borderId="29" xfId="4" applyNumberFormat="1" applyFill="1" applyBorder="1"/>
    <xf numFmtId="9" fontId="13" fillId="0" borderId="30" xfId="4" applyNumberFormat="1" applyFill="1" applyBorder="1"/>
    <xf numFmtId="9" fontId="0" fillId="0" borderId="31" xfId="0" applyNumberFormat="1" applyBorder="1" applyAlignment="1">
      <alignment horizontal="center"/>
    </xf>
    <xf numFmtId="165" fontId="0" fillId="0" borderId="32" xfId="0" applyNumberFormat="1" applyBorder="1" applyAlignment="1">
      <alignment horizontal="left"/>
    </xf>
    <xf numFmtId="9" fontId="0" fillId="0" borderId="29" xfId="0" applyNumberFormat="1" applyBorder="1" applyAlignment="1">
      <alignment horizontal="center"/>
    </xf>
    <xf numFmtId="0" fontId="20" fillId="0" borderId="17" xfId="0" applyFont="1" applyBorder="1"/>
    <xf numFmtId="173" fontId="7" fillId="0" borderId="0" xfId="0" applyNumberFormat="1" applyFont="1"/>
    <xf numFmtId="166" fontId="7" fillId="0" borderId="2" xfId="0" applyNumberFormat="1" applyFont="1" applyBorder="1"/>
    <xf numFmtId="165" fontId="7" fillId="2" borderId="0" xfId="0" applyNumberFormat="1" applyFont="1" applyFill="1"/>
    <xf numFmtId="0" fontId="7" fillId="0" borderId="2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8">
    <cellStyle name="Bad" xfId="4" builtinId="27"/>
    <cellStyle name="Currency 2" xfId="7" xr:uid="{849666D0-2DAA-433D-BBF8-594A350D2FBB}"/>
    <cellStyle name="Good" xfId="3" builtinId="26"/>
    <cellStyle name="Hyperlink 2" xfId="6" xr:uid="{77D10F0C-0981-4EAF-9887-EB8F678D1D78}"/>
    <cellStyle name="Normal" xfId="0" builtinId="0"/>
    <cellStyle name="Normal 2" xfId="2" xr:uid="{1A8D59FF-7BA3-4BF0-A88D-A4E87E27FF39}"/>
    <cellStyle name="Normal 3" xfId="5" xr:uid="{BAB945F2-8D61-4809-A903-D77AD1268D88}"/>
    <cellStyle name="Percent" xfId="1" builtinId="5"/>
  </cellStyles>
  <dxfs count="5"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268C-8619-412C-AD68-44B4066623C4}">
  <dimension ref="A1:J117"/>
  <sheetViews>
    <sheetView zoomScaleNormal="100" zoomScaleSheetLayoutView="110" workbookViewId="0">
      <selection activeCell="C6" sqref="C6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</cols>
  <sheetData>
    <row r="1" spans="1:10" ht="18">
      <c r="A1" s="64"/>
      <c r="B1" s="65"/>
      <c r="C1" s="65"/>
      <c r="D1" s="66" t="s">
        <v>299</v>
      </c>
      <c r="E1" s="65"/>
      <c r="F1" s="65"/>
      <c r="G1" s="65"/>
      <c r="H1" s="65"/>
      <c r="I1" s="65"/>
      <c r="J1" s="67"/>
    </row>
    <row r="2" spans="1:10">
      <c r="A2" s="32"/>
      <c r="D2" s="47" t="s">
        <v>132</v>
      </c>
      <c r="J2" s="33"/>
    </row>
    <row r="3" spans="1:10">
      <c r="A3" s="32"/>
      <c r="J3" s="33"/>
    </row>
    <row r="4" spans="1:10" ht="18">
      <c r="A4" s="28"/>
      <c r="B4" s="14" t="s">
        <v>0</v>
      </c>
      <c r="C4" s="14"/>
      <c r="D4" s="66" t="s">
        <v>98</v>
      </c>
      <c r="E4" s="14"/>
      <c r="F4" s="13"/>
      <c r="G4" s="13"/>
      <c r="H4" s="13"/>
      <c r="I4" s="13"/>
      <c r="J4" s="29"/>
    </row>
    <row r="5" spans="1:10">
      <c r="A5" s="32"/>
      <c r="B5" s="55" t="s">
        <v>1</v>
      </c>
      <c r="C5" s="2">
        <v>2026</v>
      </c>
      <c r="F5" s="46" t="s">
        <v>123</v>
      </c>
      <c r="G5">
        <v>10</v>
      </c>
      <c r="H5" t="s">
        <v>2</v>
      </c>
      <c r="J5" s="33"/>
    </row>
    <row r="6" spans="1:10">
      <c r="A6" s="32"/>
      <c r="B6" s="55" t="s">
        <v>124</v>
      </c>
      <c r="C6" s="54">
        <v>46112</v>
      </c>
      <c r="F6" s="46" t="s">
        <v>3</v>
      </c>
      <c r="J6" s="33"/>
    </row>
    <row r="7" spans="1:10">
      <c r="A7" s="32"/>
      <c r="F7" s="46" t="s">
        <v>126</v>
      </c>
      <c r="G7">
        <v>100</v>
      </c>
      <c r="H7" t="s">
        <v>191</v>
      </c>
      <c r="J7" s="33"/>
    </row>
    <row r="8" spans="1:10">
      <c r="A8" s="34" t="s">
        <v>4</v>
      </c>
      <c r="B8" s="13"/>
      <c r="C8" s="13"/>
      <c r="D8" s="13"/>
      <c r="E8" s="13"/>
      <c r="F8" s="13"/>
      <c r="G8" s="13"/>
      <c r="H8" s="13"/>
      <c r="I8" s="13"/>
      <c r="J8" s="29"/>
    </row>
    <row r="9" spans="1:10">
      <c r="A9" s="56" t="s">
        <v>5</v>
      </c>
      <c r="B9" s="21"/>
      <c r="C9" s="21"/>
      <c r="D9" s="21"/>
      <c r="E9" s="57" t="s">
        <v>6</v>
      </c>
      <c r="F9" s="57" t="s">
        <v>7</v>
      </c>
      <c r="G9" s="57" t="s">
        <v>8</v>
      </c>
      <c r="H9" s="57" t="s">
        <v>9</v>
      </c>
      <c r="I9" s="57" t="s">
        <v>10</v>
      </c>
      <c r="J9" s="35" t="s">
        <v>11</v>
      </c>
    </row>
    <row r="10" spans="1:10">
      <c r="A10" s="50" t="s">
        <v>12</v>
      </c>
      <c r="E10" s="98">
        <v>12.6</v>
      </c>
      <c r="F10" s="68" t="s">
        <v>13</v>
      </c>
      <c r="G10" s="61">
        <v>500</v>
      </c>
      <c r="H10" s="4">
        <v>6300</v>
      </c>
      <c r="I10" s="4"/>
      <c r="J10" s="33"/>
    </row>
    <row r="11" spans="1:10">
      <c r="A11" s="50" t="s">
        <v>14</v>
      </c>
      <c r="C11" t="s">
        <v>228</v>
      </c>
      <c r="E11" s="80"/>
      <c r="F11" s="68" t="s">
        <v>274</v>
      </c>
      <c r="G11" s="61">
        <v>75</v>
      </c>
      <c r="H11" s="4">
        <v>0</v>
      </c>
      <c r="I11" s="4"/>
      <c r="J11" s="33"/>
    </row>
    <row r="12" spans="1:10">
      <c r="A12" s="50" t="s">
        <v>16</v>
      </c>
      <c r="E12" s="80"/>
      <c r="F12" s="68" t="s">
        <v>17</v>
      </c>
      <c r="G12" s="71"/>
      <c r="H12" s="4">
        <v>0</v>
      </c>
      <c r="I12" s="4"/>
      <c r="J12" s="33"/>
    </row>
    <row r="13" spans="1:10">
      <c r="A13" s="50" t="s">
        <v>99</v>
      </c>
      <c r="E13" s="80"/>
      <c r="F13" s="68"/>
      <c r="G13" s="71"/>
      <c r="H13" s="4"/>
      <c r="I13" s="4"/>
      <c r="J13" s="33"/>
    </row>
    <row r="14" spans="1:10">
      <c r="A14" s="32"/>
      <c r="E14" s="80"/>
      <c r="F14" s="68"/>
      <c r="G14" s="71"/>
      <c r="H14" s="4"/>
      <c r="I14" s="4">
        <v>6300</v>
      </c>
      <c r="J14" s="39">
        <v>6300</v>
      </c>
    </row>
    <row r="15" spans="1:10">
      <c r="A15" s="32"/>
      <c r="E15" s="68"/>
      <c r="F15" s="68"/>
      <c r="G15" s="68"/>
      <c r="J15" s="33"/>
    </row>
    <row r="16" spans="1:10">
      <c r="A16" s="34" t="s">
        <v>18</v>
      </c>
      <c r="B16" s="13"/>
      <c r="C16" s="13"/>
      <c r="D16" s="13"/>
      <c r="E16" s="109"/>
      <c r="F16" s="109"/>
      <c r="G16" s="109"/>
      <c r="H16" s="13"/>
      <c r="I16" s="13"/>
      <c r="J16" s="29"/>
    </row>
    <row r="17" spans="1:10">
      <c r="A17" s="49" t="s">
        <v>19</v>
      </c>
      <c r="B17" s="15" t="s">
        <v>20</v>
      </c>
      <c r="C17" s="15" t="s">
        <v>21</v>
      </c>
      <c r="D17" s="15" t="s">
        <v>5</v>
      </c>
      <c r="E17" s="110" t="s">
        <v>22</v>
      </c>
      <c r="F17" s="110" t="s">
        <v>7</v>
      </c>
      <c r="G17" s="110" t="s">
        <v>8</v>
      </c>
      <c r="H17" s="27" t="s">
        <v>23</v>
      </c>
      <c r="I17" s="27" t="s">
        <v>10</v>
      </c>
      <c r="J17" s="37" t="s">
        <v>11</v>
      </c>
    </row>
    <row r="18" spans="1:10">
      <c r="A18" s="51" t="s">
        <v>24</v>
      </c>
      <c r="B18" s="16"/>
      <c r="C18" s="17" t="s">
        <v>24</v>
      </c>
      <c r="D18" s="100" t="s">
        <v>247</v>
      </c>
      <c r="E18" s="111">
        <v>100</v>
      </c>
      <c r="F18" s="100" t="s">
        <v>25</v>
      </c>
      <c r="G18" s="60">
        <v>2050</v>
      </c>
      <c r="H18" s="20">
        <v>205</v>
      </c>
      <c r="I18" s="17"/>
      <c r="J18" s="33"/>
    </row>
    <row r="19" spans="1:10">
      <c r="A19" s="32"/>
      <c r="B19" s="8"/>
      <c r="C19" t="s">
        <v>26</v>
      </c>
      <c r="D19" t="s">
        <v>27</v>
      </c>
      <c r="E19" s="80">
        <v>100</v>
      </c>
      <c r="F19" s="68" t="s">
        <v>25</v>
      </c>
      <c r="G19" s="71">
        <v>0.04</v>
      </c>
      <c r="H19" s="5">
        <v>4</v>
      </c>
      <c r="I19" s="4">
        <v>209</v>
      </c>
      <c r="J19" s="38"/>
    </row>
    <row r="20" spans="1:10">
      <c r="A20" s="51" t="s">
        <v>28</v>
      </c>
      <c r="B20" s="16"/>
      <c r="C20" s="17" t="s">
        <v>29</v>
      </c>
      <c r="D20" s="17" t="s">
        <v>30</v>
      </c>
      <c r="E20" s="63">
        <v>4</v>
      </c>
      <c r="F20" s="100" t="s">
        <v>31</v>
      </c>
      <c r="G20" s="101">
        <v>6</v>
      </c>
      <c r="H20" s="20">
        <v>24</v>
      </c>
      <c r="I20" s="17"/>
      <c r="J20" s="33"/>
    </row>
    <row r="21" spans="1:10">
      <c r="A21" s="32"/>
      <c r="B21" s="8"/>
      <c r="C21" t="s">
        <v>29</v>
      </c>
      <c r="D21" t="s">
        <v>32</v>
      </c>
      <c r="E21" s="68">
        <v>0.1</v>
      </c>
      <c r="F21" s="68" t="s">
        <v>31</v>
      </c>
      <c r="G21" s="61">
        <v>35</v>
      </c>
      <c r="H21" s="5">
        <v>3.5</v>
      </c>
      <c r="J21" s="33"/>
    </row>
    <row r="22" spans="1:10">
      <c r="A22" s="32"/>
      <c r="B22" s="8"/>
      <c r="C22" t="s">
        <v>33</v>
      </c>
      <c r="D22" t="s">
        <v>131</v>
      </c>
      <c r="E22" s="68">
        <v>1</v>
      </c>
      <c r="F22" s="68" t="s">
        <v>34</v>
      </c>
      <c r="G22" s="61">
        <v>28</v>
      </c>
      <c r="H22" s="4">
        <v>28</v>
      </c>
      <c r="J22" s="33"/>
    </row>
    <row r="23" spans="1:10">
      <c r="A23" s="32"/>
      <c r="B23" s="8"/>
      <c r="C23" t="s">
        <v>35</v>
      </c>
      <c r="D23" t="s">
        <v>127</v>
      </c>
      <c r="E23" s="68">
        <v>1</v>
      </c>
      <c r="F23" s="68" t="s">
        <v>34</v>
      </c>
      <c r="G23" s="61">
        <v>200</v>
      </c>
      <c r="H23" s="4">
        <v>200</v>
      </c>
      <c r="J23" s="33"/>
    </row>
    <row r="24" spans="1:10">
      <c r="A24" s="32"/>
      <c r="B24" s="8"/>
      <c r="C24" t="s">
        <v>35</v>
      </c>
      <c r="D24" t="s">
        <v>248</v>
      </c>
      <c r="E24" s="68">
        <v>1</v>
      </c>
      <c r="F24" s="68" t="s">
        <v>34</v>
      </c>
      <c r="G24" s="61">
        <v>140</v>
      </c>
      <c r="H24" s="4">
        <v>140</v>
      </c>
      <c r="J24" s="33"/>
    </row>
    <row r="25" spans="1:10">
      <c r="A25" s="32"/>
      <c r="B25" s="8"/>
      <c r="C25" t="s">
        <v>35</v>
      </c>
      <c r="D25" t="s">
        <v>300</v>
      </c>
      <c r="E25" s="68">
        <v>1</v>
      </c>
      <c r="F25" s="68" t="s">
        <v>34</v>
      </c>
      <c r="G25" s="61">
        <v>140</v>
      </c>
      <c r="H25" s="4">
        <v>140</v>
      </c>
      <c r="J25" s="33"/>
    </row>
    <row r="26" spans="1:10">
      <c r="A26" s="32"/>
      <c r="B26" s="8"/>
      <c r="C26" t="s">
        <v>35</v>
      </c>
      <c r="D26" t="s">
        <v>267</v>
      </c>
      <c r="E26" s="68">
        <v>1</v>
      </c>
      <c r="F26" s="68" t="s">
        <v>34</v>
      </c>
      <c r="G26" s="61">
        <v>55</v>
      </c>
      <c r="H26" s="4">
        <v>55</v>
      </c>
      <c r="J26" s="33"/>
    </row>
    <row r="27" spans="1:10">
      <c r="A27" s="32"/>
      <c r="B27" s="8" t="s">
        <v>100</v>
      </c>
      <c r="C27" t="s">
        <v>37</v>
      </c>
      <c r="D27" s="9" t="s">
        <v>128</v>
      </c>
      <c r="E27" s="68">
        <v>1</v>
      </c>
      <c r="F27" s="68" t="s">
        <v>34</v>
      </c>
      <c r="G27" s="61">
        <v>150</v>
      </c>
      <c r="H27" s="4">
        <v>150</v>
      </c>
      <c r="J27" s="33"/>
    </row>
    <row r="28" spans="1:10">
      <c r="A28" s="32"/>
      <c r="B28" s="8"/>
      <c r="E28" s="68"/>
      <c r="F28" s="68"/>
      <c r="G28" s="61"/>
      <c r="H28" s="4"/>
      <c r="I28" s="4">
        <v>740.5</v>
      </c>
      <c r="J28" s="38"/>
    </row>
    <row r="29" spans="1:10">
      <c r="A29" s="51" t="s">
        <v>29</v>
      </c>
      <c r="B29" s="16" t="s">
        <v>101</v>
      </c>
      <c r="C29" s="17" t="s">
        <v>29</v>
      </c>
      <c r="D29" s="17" t="s">
        <v>102</v>
      </c>
      <c r="E29" s="63">
        <v>0.5</v>
      </c>
      <c r="F29" s="100" t="s">
        <v>31</v>
      </c>
      <c r="G29" s="60">
        <v>155</v>
      </c>
      <c r="H29" s="20">
        <v>77.5</v>
      </c>
      <c r="I29" s="17"/>
      <c r="J29" s="33"/>
    </row>
    <row r="30" spans="1:10">
      <c r="A30" s="32"/>
      <c r="B30" s="8"/>
      <c r="E30" s="80"/>
      <c r="F30" s="68"/>
      <c r="G30" s="71"/>
      <c r="H30" s="4"/>
      <c r="J30" s="33"/>
    </row>
    <row r="31" spans="1:10">
      <c r="A31" s="32"/>
      <c r="B31" s="8" t="s">
        <v>103</v>
      </c>
      <c r="C31" t="s">
        <v>29</v>
      </c>
      <c r="D31" t="s">
        <v>273</v>
      </c>
      <c r="E31" s="98">
        <v>0.1</v>
      </c>
      <c r="F31" s="68" t="s">
        <v>25</v>
      </c>
      <c r="G31" s="61">
        <v>766</v>
      </c>
      <c r="H31" s="4">
        <v>76.600000000000009</v>
      </c>
      <c r="J31" s="33"/>
    </row>
    <row r="32" spans="1:10">
      <c r="A32" s="32"/>
      <c r="B32" s="8" t="s">
        <v>103</v>
      </c>
      <c r="C32" t="s">
        <v>38</v>
      </c>
      <c r="D32" t="s">
        <v>65</v>
      </c>
      <c r="E32" s="105">
        <v>0.625</v>
      </c>
      <c r="F32" s="68" t="s">
        <v>31</v>
      </c>
      <c r="G32" s="61">
        <v>21</v>
      </c>
      <c r="H32" s="4">
        <v>13.125</v>
      </c>
      <c r="J32" s="33"/>
    </row>
    <row r="33" spans="1:10">
      <c r="A33" s="32"/>
      <c r="B33" s="8"/>
      <c r="E33" s="98"/>
      <c r="F33" s="68"/>
      <c r="G33" s="61"/>
      <c r="H33" s="4"/>
      <c r="J33" s="33"/>
    </row>
    <row r="34" spans="1:10">
      <c r="A34" s="32"/>
      <c r="B34" s="8" t="s">
        <v>104</v>
      </c>
      <c r="C34" t="s">
        <v>29</v>
      </c>
      <c r="D34" t="s">
        <v>105</v>
      </c>
      <c r="E34" s="102">
        <v>1.75</v>
      </c>
      <c r="F34" s="68" t="s">
        <v>31</v>
      </c>
      <c r="G34" s="61">
        <v>72</v>
      </c>
      <c r="H34" s="4">
        <v>126</v>
      </c>
      <c r="J34" s="33"/>
    </row>
    <row r="35" spans="1:10">
      <c r="A35" s="32"/>
      <c r="B35" s="8"/>
      <c r="E35" s="102"/>
      <c r="F35" s="68"/>
      <c r="G35" s="61"/>
      <c r="H35" s="4"/>
      <c r="J35" s="33"/>
    </row>
    <row r="36" spans="1:10">
      <c r="A36" s="32"/>
      <c r="B36" s="8" t="s">
        <v>106</v>
      </c>
      <c r="C36" t="s">
        <v>29</v>
      </c>
      <c r="D36" t="s">
        <v>223</v>
      </c>
      <c r="E36" s="102">
        <v>0.6</v>
      </c>
      <c r="F36" s="68" t="s">
        <v>31</v>
      </c>
      <c r="G36" s="61">
        <v>178</v>
      </c>
      <c r="H36" s="4">
        <v>106.8</v>
      </c>
      <c r="J36" s="33"/>
    </row>
    <row r="37" spans="1:10">
      <c r="A37" s="32"/>
      <c r="B37" s="8"/>
      <c r="E37" s="68"/>
      <c r="F37" s="68"/>
      <c r="G37" s="61"/>
      <c r="H37" s="4"/>
      <c r="J37" s="33"/>
    </row>
    <row r="38" spans="1:10">
      <c r="A38" s="32"/>
      <c r="B38" s="8"/>
      <c r="C38" t="s">
        <v>33</v>
      </c>
      <c r="D38" t="s">
        <v>131</v>
      </c>
      <c r="E38" s="68">
        <v>2</v>
      </c>
      <c r="F38" s="68" t="s">
        <v>34</v>
      </c>
      <c r="G38" s="61">
        <v>28</v>
      </c>
      <c r="H38" s="4">
        <v>56</v>
      </c>
      <c r="J38" s="38"/>
    </row>
    <row r="39" spans="1:10">
      <c r="A39" s="53"/>
      <c r="B39" s="22"/>
      <c r="C39" s="21"/>
      <c r="D39" s="21"/>
      <c r="E39" s="103"/>
      <c r="F39" s="103"/>
      <c r="G39" s="104"/>
      <c r="H39" s="23"/>
      <c r="I39" s="23">
        <v>456.02500000000003</v>
      </c>
      <c r="J39" s="38"/>
    </row>
    <row r="40" spans="1:10">
      <c r="A40" s="52" t="s">
        <v>39</v>
      </c>
      <c r="B40" s="8" t="s">
        <v>108</v>
      </c>
      <c r="C40" t="s">
        <v>40</v>
      </c>
      <c r="D40" t="s">
        <v>41</v>
      </c>
      <c r="E40" s="98">
        <v>0.1</v>
      </c>
      <c r="F40" s="68" t="s">
        <v>31</v>
      </c>
      <c r="G40" s="61">
        <v>410</v>
      </c>
      <c r="H40" s="4">
        <v>41</v>
      </c>
      <c r="J40" s="33"/>
    </row>
    <row r="41" spans="1:10">
      <c r="A41" s="32"/>
      <c r="B41" s="8" t="s">
        <v>103</v>
      </c>
      <c r="C41" t="s">
        <v>40</v>
      </c>
      <c r="D41" t="s">
        <v>41</v>
      </c>
      <c r="E41" s="98">
        <v>0.1</v>
      </c>
      <c r="F41" s="68" t="s">
        <v>31</v>
      </c>
      <c r="G41" s="61">
        <v>410</v>
      </c>
      <c r="H41" s="4">
        <v>41</v>
      </c>
      <c r="J41" s="33"/>
    </row>
    <row r="42" spans="1:10">
      <c r="A42" s="32"/>
      <c r="B42" s="8"/>
      <c r="E42" s="68"/>
      <c r="F42" s="68"/>
      <c r="G42" s="61"/>
      <c r="H42" s="4"/>
      <c r="J42" s="33"/>
    </row>
    <row r="43" spans="1:10">
      <c r="A43" s="32"/>
      <c r="E43" s="68"/>
      <c r="F43" s="68"/>
      <c r="G43" s="61"/>
      <c r="H43" s="4"/>
      <c r="J43" s="33"/>
    </row>
    <row r="44" spans="1:10">
      <c r="A44" s="32"/>
      <c r="B44" s="8"/>
      <c r="C44" t="s">
        <v>42</v>
      </c>
      <c r="D44" t="s">
        <v>131</v>
      </c>
      <c r="E44" s="68">
        <v>1</v>
      </c>
      <c r="F44" s="68" t="s">
        <v>34</v>
      </c>
      <c r="G44" s="61">
        <v>28</v>
      </c>
      <c r="H44" s="4">
        <v>28</v>
      </c>
      <c r="I44" s="4"/>
      <c r="J44" s="38"/>
    </row>
    <row r="45" spans="1:10">
      <c r="A45" s="32"/>
      <c r="B45" s="8"/>
      <c r="E45" s="68"/>
      <c r="F45" s="68"/>
      <c r="G45" s="61"/>
      <c r="H45" s="23"/>
      <c r="I45" s="4">
        <v>110</v>
      </c>
      <c r="J45" s="38"/>
    </row>
    <row r="46" spans="1:10">
      <c r="A46" s="51" t="s">
        <v>43</v>
      </c>
      <c r="B46" s="16"/>
      <c r="C46" s="17" t="s">
        <v>44</v>
      </c>
      <c r="D46" s="17" t="s">
        <v>264</v>
      </c>
      <c r="E46" s="100">
        <v>1</v>
      </c>
      <c r="F46" s="100" t="s">
        <v>34</v>
      </c>
      <c r="G46" s="60">
        <v>61</v>
      </c>
      <c r="H46" s="5">
        <v>6.1</v>
      </c>
      <c r="I46" s="17"/>
      <c r="J46" s="33"/>
    </row>
    <row r="47" spans="1:10">
      <c r="A47" s="32"/>
      <c r="B47" s="8"/>
      <c r="C47" t="s">
        <v>44</v>
      </c>
      <c r="D47" s="9" t="s">
        <v>262</v>
      </c>
      <c r="E47" s="68">
        <v>1</v>
      </c>
      <c r="F47" s="68" t="s">
        <v>34</v>
      </c>
      <c r="G47" s="61">
        <v>48</v>
      </c>
      <c r="H47" s="5">
        <v>4.8</v>
      </c>
      <c r="J47" s="33"/>
    </row>
    <row r="48" spans="1:10">
      <c r="A48" s="32"/>
      <c r="B48" s="8"/>
      <c r="C48" t="s">
        <v>44</v>
      </c>
      <c r="D48" s="9" t="s">
        <v>263</v>
      </c>
      <c r="E48" s="68">
        <v>1</v>
      </c>
      <c r="F48" s="68" t="s">
        <v>34</v>
      </c>
      <c r="G48" s="61">
        <v>47</v>
      </c>
      <c r="H48" s="5">
        <v>4.7</v>
      </c>
      <c r="J48" s="33"/>
    </row>
    <row r="49" spans="1:10">
      <c r="A49" s="32"/>
      <c r="B49" s="8"/>
      <c r="C49" t="s">
        <v>214</v>
      </c>
      <c r="D49" s="9" t="s">
        <v>259</v>
      </c>
      <c r="E49" s="68">
        <v>1</v>
      </c>
      <c r="F49" s="68" t="s">
        <v>34</v>
      </c>
      <c r="G49" s="61">
        <v>80</v>
      </c>
      <c r="H49" s="5">
        <v>8</v>
      </c>
      <c r="J49" s="33"/>
    </row>
    <row r="50" spans="1:10">
      <c r="A50" s="32"/>
      <c r="B50" s="59" t="s">
        <v>129</v>
      </c>
      <c r="C50" t="s">
        <v>43</v>
      </c>
      <c r="D50" s="9" t="s">
        <v>45</v>
      </c>
      <c r="E50" s="68">
        <v>800</v>
      </c>
      <c r="F50" s="68" t="s">
        <v>25</v>
      </c>
      <c r="G50" s="181">
        <v>8.5000000000000006E-2</v>
      </c>
      <c r="H50" s="4">
        <v>68</v>
      </c>
      <c r="J50" s="33"/>
    </row>
    <row r="51" spans="1:10">
      <c r="A51" s="32"/>
      <c r="B51" s="8" t="s">
        <v>109</v>
      </c>
      <c r="C51" t="s">
        <v>43</v>
      </c>
      <c r="D51" s="9" t="s">
        <v>110</v>
      </c>
      <c r="E51" s="80">
        <v>400</v>
      </c>
      <c r="F51" s="68" t="s">
        <v>25</v>
      </c>
      <c r="G51" s="71">
        <v>0.53793999999999997</v>
      </c>
      <c r="H51" s="4">
        <v>215.17599999999999</v>
      </c>
      <c r="J51" s="33"/>
    </row>
    <row r="52" spans="1:10">
      <c r="A52" s="32"/>
      <c r="B52" s="8" t="s">
        <v>109</v>
      </c>
      <c r="C52" t="s">
        <v>43</v>
      </c>
      <c r="D52" s="9" t="s">
        <v>111</v>
      </c>
      <c r="E52" s="80">
        <v>50</v>
      </c>
      <c r="F52" s="68" t="s">
        <v>25</v>
      </c>
      <c r="G52" s="71">
        <v>0.90254000000000001</v>
      </c>
      <c r="H52" s="4">
        <v>45.127000000000002</v>
      </c>
      <c r="J52" s="33"/>
    </row>
    <row r="53" spans="1:10">
      <c r="A53" s="32"/>
      <c r="B53" s="8" t="s">
        <v>112</v>
      </c>
      <c r="C53" t="s">
        <v>43</v>
      </c>
      <c r="D53" s="9" t="s">
        <v>89</v>
      </c>
      <c r="E53" s="80">
        <v>150</v>
      </c>
      <c r="F53" s="68" t="s">
        <v>25</v>
      </c>
      <c r="G53" s="71">
        <v>0.75</v>
      </c>
      <c r="H53" s="4">
        <v>112.5</v>
      </c>
      <c r="J53" s="33"/>
    </row>
    <row r="54" spans="1:10">
      <c r="A54" s="32"/>
      <c r="B54" s="8" t="s">
        <v>104</v>
      </c>
      <c r="C54" t="s">
        <v>43</v>
      </c>
      <c r="D54" s="9" t="s">
        <v>90</v>
      </c>
      <c r="E54" s="80">
        <v>140</v>
      </c>
      <c r="F54" s="68" t="s">
        <v>25</v>
      </c>
      <c r="G54" s="71">
        <v>0.95</v>
      </c>
      <c r="H54" s="4">
        <v>133</v>
      </c>
      <c r="J54" s="33"/>
    </row>
    <row r="55" spans="1:10">
      <c r="A55" s="32"/>
      <c r="B55" s="8" t="s">
        <v>106</v>
      </c>
      <c r="C55" t="s">
        <v>43</v>
      </c>
      <c r="D55" s="9" t="s">
        <v>90</v>
      </c>
      <c r="E55" s="80">
        <v>150</v>
      </c>
      <c r="F55" s="68" t="s">
        <v>25</v>
      </c>
      <c r="G55" s="71">
        <v>0.95</v>
      </c>
      <c r="H55" s="4">
        <v>142.5</v>
      </c>
      <c r="J55" s="33"/>
    </row>
    <row r="56" spans="1:10">
      <c r="A56" s="32"/>
      <c r="B56" s="8"/>
      <c r="D56" s="9"/>
      <c r="E56" s="68"/>
      <c r="F56" s="68"/>
      <c r="G56" s="61"/>
      <c r="H56" s="4"/>
      <c r="J56" s="33"/>
    </row>
    <row r="57" spans="1:10">
      <c r="A57" s="32"/>
      <c r="B57" s="8"/>
      <c r="C57" t="s">
        <v>46</v>
      </c>
      <c r="D57" t="s">
        <v>278</v>
      </c>
      <c r="E57" s="68">
        <v>1</v>
      </c>
      <c r="F57" s="68" t="s">
        <v>34</v>
      </c>
      <c r="G57" s="71">
        <v>13.4</v>
      </c>
      <c r="H57" s="4">
        <v>13.4</v>
      </c>
      <c r="J57" s="33"/>
    </row>
    <row r="58" spans="1:10">
      <c r="A58" s="32"/>
      <c r="B58" s="8"/>
      <c r="C58" t="s">
        <v>46</v>
      </c>
      <c r="D58" t="s">
        <v>279</v>
      </c>
      <c r="E58" s="68">
        <v>0.45</v>
      </c>
      <c r="F58" s="68" t="s">
        <v>49</v>
      </c>
      <c r="G58" s="61">
        <v>34</v>
      </c>
      <c r="H58" s="4">
        <v>15.3</v>
      </c>
      <c r="J58" s="33"/>
    </row>
    <row r="59" spans="1:10">
      <c r="A59" s="32"/>
      <c r="B59" s="8"/>
      <c r="C59" t="s">
        <v>46</v>
      </c>
      <c r="D59" t="s">
        <v>48</v>
      </c>
      <c r="E59" s="68">
        <v>3</v>
      </c>
      <c r="F59" s="68" t="s">
        <v>34</v>
      </c>
      <c r="G59" s="61">
        <v>13</v>
      </c>
      <c r="H59" s="4">
        <v>39</v>
      </c>
      <c r="J59" s="33"/>
    </row>
    <row r="60" spans="1:10">
      <c r="A60" s="32"/>
      <c r="B60" s="8"/>
      <c r="C60" t="s">
        <v>43</v>
      </c>
      <c r="D60" t="s">
        <v>26</v>
      </c>
      <c r="E60" s="102">
        <v>0.44</v>
      </c>
      <c r="F60" s="68" t="s">
        <v>49</v>
      </c>
      <c r="G60" s="61">
        <v>19</v>
      </c>
      <c r="H60" s="4">
        <v>8.36</v>
      </c>
      <c r="I60" s="4"/>
      <c r="J60" s="38"/>
    </row>
    <row r="61" spans="1:10">
      <c r="A61" s="53"/>
      <c r="B61" s="22"/>
      <c r="C61" s="21"/>
      <c r="D61" s="21"/>
      <c r="E61" s="106"/>
      <c r="F61" s="103"/>
      <c r="G61" s="104"/>
      <c r="H61" s="23"/>
      <c r="I61" s="23">
        <v>815.96299999999997</v>
      </c>
      <c r="J61" s="38"/>
    </row>
    <row r="62" spans="1:10">
      <c r="A62" s="52" t="s">
        <v>50</v>
      </c>
      <c r="B62" s="8"/>
      <c r="C62" t="s">
        <v>51</v>
      </c>
      <c r="D62" t="s">
        <v>91</v>
      </c>
      <c r="E62" s="80"/>
      <c r="F62" s="68" t="s">
        <v>34</v>
      </c>
      <c r="G62" s="61">
        <v>260</v>
      </c>
      <c r="H62" s="4"/>
      <c r="J62" s="33"/>
    </row>
    <row r="63" spans="1:10">
      <c r="A63" s="32"/>
      <c r="B63" s="8" t="s">
        <v>112</v>
      </c>
      <c r="C63" t="s">
        <v>50</v>
      </c>
      <c r="D63" t="s">
        <v>93</v>
      </c>
      <c r="E63" s="102">
        <v>0.4</v>
      </c>
      <c r="F63" s="68" t="s">
        <v>31</v>
      </c>
      <c r="G63" s="61">
        <v>76</v>
      </c>
      <c r="H63" s="4">
        <v>30.400000000000002</v>
      </c>
      <c r="J63" s="33"/>
    </row>
    <row r="64" spans="1:10">
      <c r="A64" s="32"/>
      <c r="B64" s="8" t="s">
        <v>112</v>
      </c>
      <c r="C64" t="s">
        <v>50</v>
      </c>
      <c r="D64" t="s">
        <v>113</v>
      </c>
      <c r="E64" s="102">
        <v>1</v>
      </c>
      <c r="F64" s="68" t="s">
        <v>31</v>
      </c>
      <c r="G64" s="61">
        <v>55.67</v>
      </c>
      <c r="H64" s="4">
        <v>55.67</v>
      </c>
      <c r="J64" s="33"/>
    </row>
    <row r="65" spans="1:10">
      <c r="A65" s="32"/>
      <c r="B65" s="8" t="s">
        <v>104</v>
      </c>
      <c r="C65" t="s">
        <v>50</v>
      </c>
      <c r="D65" t="s">
        <v>114</v>
      </c>
      <c r="E65" s="102">
        <v>1</v>
      </c>
      <c r="F65" s="68" t="s">
        <v>31</v>
      </c>
      <c r="G65" s="61">
        <v>117</v>
      </c>
      <c r="H65" s="4">
        <v>117</v>
      </c>
      <c r="J65" s="33"/>
    </row>
    <row r="66" spans="1:10">
      <c r="A66" s="32"/>
      <c r="B66" s="8" t="s">
        <v>104</v>
      </c>
      <c r="C66" t="s">
        <v>50</v>
      </c>
      <c r="D66" t="s">
        <v>115</v>
      </c>
      <c r="E66" s="102">
        <v>1.5</v>
      </c>
      <c r="F66" s="68" t="s">
        <v>31</v>
      </c>
      <c r="G66" s="61">
        <v>27.334583333333327</v>
      </c>
      <c r="H66" s="4">
        <v>41.001874999999991</v>
      </c>
      <c r="J66" s="33"/>
    </row>
    <row r="67" spans="1:10">
      <c r="A67" s="32"/>
      <c r="B67" s="8" t="s">
        <v>106</v>
      </c>
      <c r="C67" t="s">
        <v>50</v>
      </c>
      <c r="D67" s="139" t="s">
        <v>301</v>
      </c>
      <c r="E67" s="102">
        <v>1.5</v>
      </c>
      <c r="F67" s="68" t="s">
        <v>31</v>
      </c>
      <c r="G67" s="61">
        <v>95</v>
      </c>
      <c r="H67" s="4">
        <v>142.5</v>
      </c>
      <c r="J67" s="33"/>
    </row>
    <row r="68" spans="1:10">
      <c r="A68" s="32"/>
      <c r="B68" s="8" t="s">
        <v>116</v>
      </c>
      <c r="C68" t="s">
        <v>50</v>
      </c>
      <c r="D68" t="s">
        <v>94</v>
      </c>
      <c r="E68" s="102">
        <v>0.75</v>
      </c>
      <c r="F68" s="68" t="s">
        <v>31</v>
      </c>
      <c r="G68" s="61">
        <v>38</v>
      </c>
      <c r="H68" s="4">
        <v>28.5</v>
      </c>
      <c r="J68" s="33"/>
    </row>
    <row r="69" spans="1:10">
      <c r="A69" s="32"/>
      <c r="B69" s="8" t="s">
        <v>116</v>
      </c>
      <c r="C69" t="s">
        <v>50</v>
      </c>
      <c r="D69" t="s">
        <v>117</v>
      </c>
      <c r="E69" s="102">
        <v>1</v>
      </c>
      <c r="F69" s="68" t="s">
        <v>31</v>
      </c>
      <c r="G69" s="61">
        <v>52</v>
      </c>
      <c r="H69" s="4">
        <v>52</v>
      </c>
      <c r="J69" s="33"/>
    </row>
    <row r="70" spans="1:10">
      <c r="A70" s="32"/>
      <c r="B70" s="8"/>
      <c r="E70" s="102"/>
      <c r="F70" s="68"/>
      <c r="G70" s="61"/>
      <c r="H70" s="4"/>
      <c r="J70" s="33"/>
    </row>
    <row r="71" spans="1:10">
      <c r="A71" s="32"/>
      <c r="B71" s="8"/>
      <c r="C71" t="s">
        <v>52</v>
      </c>
      <c r="D71" t="s">
        <v>131</v>
      </c>
      <c r="E71" s="68">
        <v>4</v>
      </c>
      <c r="F71" s="68" t="s">
        <v>34</v>
      </c>
      <c r="G71" s="61">
        <v>28</v>
      </c>
      <c r="H71" s="4">
        <v>112</v>
      </c>
      <c r="I71" s="4"/>
      <c r="J71" s="38"/>
    </row>
    <row r="72" spans="1:10">
      <c r="A72" s="32"/>
      <c r="B72" s="8"/>
      <c r="E72" s="68"/>
      <c r="F72" s="68"/>
      <c r="G72" s="61"/>
      <c r="H72" s="4"/>
      <c r="I72" s="4">
        <v>579.07187499999998</v>
      </c>
      <c r="J72" s="38"/>
    </row>
    <row r="73" spans="1:10">
      <c r="A73" s="51" t="s">
        <v>53</v>
      </c>
      <c r="B73" s="16" t="s">
        <v>112</v>
      </c>
      <c r="C73" s="17" t="s">
        <v>53</v>
      </c>
      <c r="D73" s="17" t="s">
        <v>118</v>
      </c>
      <c r="E73" s="63">
        <v>2</v>
      </c>
      <c r="F73" s="100" t="s">
        <v>31</v>
      </c>
      <c r="G73" s="101">
        <v>9</v>
      </c>
      <c r="H73" s="20">
        <v>18</v>
      </c>
      <c r="I73" s="17"/>
      <c r="J73" s="33"/>
    </row>
    <row r="74" spans="1:10">
      <c r="A74" s="32"/>
      <c r="B74" s="8" t="s">
        <v>112</v>
      </c>
      <c r="C74" t="s">
        <v>53</v>
      </c>
      <c r="D74" t="s">
        <v>180</v>
      </c>
      <c r="E74" s="68">
        <v>0.2</v>
      </c>
      <c r="F74" s="68" t="s">
        <v>31</v>
      </c>
      <c r="G74" s="61">
        <v>77.64</v>
      </c>
      <c r="H74" s="4">
        <v>15.528</v>
      </c>
      <c r="J74" s="33"/>
    </row>
    <row r="75" spans="1:10">
      <c r="A75" s="32"/>
      <c r="B75" s="8"/>
      <c r="E75" s="68"/>
      <c r="F75" s="68"/>
      <c r="G75" s="61"/>
      <c r="H75" s="4"/>
      <c r="J75" s="33"/>
    </row>
    <row r="76" spans="1:10">
      <c r="A76" s="32"/>
      <c r="B76" s="8"/>
      <c r="C76" t="s">
        <v>54</v>
      </c>
      <c r="D76" t="s">
        <v>131</v>
      </c>
      <c r="E76" s="68">
        <v>0</v>
      </c>
      <c r="F76" s="68" t="s">
        <v>34</v>
      </c>
      <c r="G76" s="61">
        <v>28</v>
      </c>
      <c r="H76" s="4">
        <v>0</v>
      </c>
      <c r="I76" s="4"/>
      <c r="J76" s="38"/>
    </row>
    <row r="77" spans="1:10">
      <c r="A77" s="53"/>
      <c r="B77" s="22"/>
      <c r="C77" s="21"/>
      <c r="D77" s="21"/>
      <c r="E77" s="103"/>
      <c r="F77" s="103"/>
      <c r="G77" s="104"/>
      <c r="H77" s="23"/>
      <c r="I77" s="23">
        <v>33.527999999999999</v>
      </c>
      <c r="J77" s="38"/>
    </row>
    <row r="78" spans="1:10">
      <c r="A78" s="52" t="s">
        <v>55</v>
      </c>
      <c r="B78" s="8"/>
      <c r="C78" t="s">
        <v>55</v>
      </c>
      <c r="D78" s="9" t="s">
        <v>285</v>
      </c>
      <c r="E78" s="68">
        <v>220</v>
      </c>
      <c r="F78" s="68" t="s">
        <v>57</v>
      </c>
      <c r="G78" s="71">
        <v>2.8</v>
      </c>
      <c r="H78" s="20">
        <v>616</v>
      </c>
      <c r="J78" s="33"/>
    </row>
    <row r="79" spans="1:10">
      <c r="A79" s="32"/>
      <c r="B79" s="8"/>
      <c r="C79" t="s">
        <v>58</v>
      </c>
      <c r="E79" s="68">
        <v>1</v>
      </c>
      <c r="F79" s="68" t="s">
        <v>59</v>
      </c>
      <c r="G79" s="61">
        <v>852</v>
      </c>
      <c r="H79" s="4">
        <v>85.2</v>
      </c>
      <c r="I79" s="4"/>
      <c r="J79" s="38"/>
    </row>
    <row r="80" spans="1:10">
      <c r="A80" s="32"/>
      <c r="B80" s="8"/>
      <c r="E80" s="68"/>
      <c r="F80" s="68"/>
      <c r="G80" s="61"/>
      <c r="I80" s="4">
        <v>701.2</v>
      </c>
      <c r="J80" s="33"/>
    </row>
    <row r="81" spans="1:10">
      <c r="A81" s="51" t="s">
        <v>60</v>
      </c>
      <c r="B81" s="16"/>
      <c r="C81" s="17" t="s">
        <v>36</v>
      </c>
      <c r="D81" s="17" t="s">
        <v>61</v>
      </c>
      <c r="E81" s="100"/>
      <c r="F81" s="100" t="s">
        <v>34</v>
      </c>
      <c r="G81" s="60">
        <v>75</v>
      </c>
      <c r="H81" s="20"/>
      <c r="I81" s="17"/>
      <c r="J81" s="33"/>
    </row>
    <row r="82" spans="1:10">
      <c r="A82" s="32"/>
      <c r="B82" s="8"/>
      <c r="C82" t="s">
        <v>62</v>
      </c>
      <c r="D82" t="s">
        <v>261</v>
      </c>
      <c r="E82" s="68"/>
      <c r="F82" s="68"/>
      <c r="G82" s="61"/>
      <c r="H82" s="4"/>
      <c r="J82" s="33"/>
    </row>
    <row r="83" spans="1:10">
      <c r="A83" s="32"/>
      <c r="B83" s="8"/>
      <c r="C83" t="s">
        <v>95</v>
      </c>
      <c r="D83" t="s">
        <v>96</v>
      </c>
      <c r="E83" s="68"/>
      <c r="F83" s="68"/>
      <c r="G83" s="61"/>
      <c r="H83" s="4"/>
      <c r="I83" s="4"/>
      <c r="J83" s="38"/>
    </row>
    <row r="84" spans="1:10">
      <c r="A84" s="53"/>
      <c r="B84" s="22"/>
      <c r="C84" s="21"/>
      <c r="D84" s="21"/>
      <c r="E84" s="103"/>
      <c r="F84" s="103"/>
      <c r="G84" s="104"/>
      <c r="H84" s="23"/>
      <c r="I84" s="23">
        <v>0</v>
      </c>
      <c r="J84" s="38"/>
    </row>
    <row r="85" spans="1:10">
      <c r="A85" s="52" t="s">
        <v>63</v>
      </c>
      <c r="B85" s="8"/>
      <c r="C85" t="s">
        <v>64</v>
      </c>
      <c r="E85" s="98"/>
      <c r="F85" s="68"/>
      <c r="G85" s="61"/>
      <c r="H85" s="5"/>
      <c r="J85" s="33"/>
    </row>
    <row r="86" spans="1:10">
      <c r="A86" s="32"/>
      <c r="B86" s="8"/>
      <c r="C86" t="s">
        <v>38</v>
      </c>
      <c r="E86" s="68"/>
      <c r="F86" s="68"/>
      <c r="G86" s="61"/>
      <c r="H86" s="5"/>
      <c r="J86" s="33"/>
    </row>
    <row r="87" spans="1:10">
      <c r="A87" s="32"/>
      <c r="B87" s="8"/>
      <c r="C87" t="s">
        <v>33</v>
      </c>
      <c r="E87" s="68"/>
      <c r="F87" s="68"/>
      <c r="G87" s="61"/>
      <c r="H87" s="4"/>
      <c r="J87" s="33"/>
    </row>
    <row r="88" spans="1:10">
      <c r="A88" s="32"/>
      <c r="B88" s="8"/>
      <c r="C88" t="s">
        <v>63</v>
      </c>
      <c r="D88" s="9" t="s">
        <v>119</v>
      </c>
      <c r="E88" s="68">
        <v>1</v>
      </c>
      <c r="F88" s="68" t="s">
        <v>2</v>
      </c>
      <c r="G88" s="61">
        <v>410</v>
      </c>
      <c r="H88" s="4">
        <v>410</v>
      </c>
      <c r="J88" s="33"/>
    </row>
    <row r="89" spans="1:10">
      <c r="A89" s="32"/>
      <c r="B89" s="8"/>
      <c r="C89" t="s">
        <v>63</v>
      </c>
      <c r="D89" t="s">
        <v>276</v>
      </c>
      <c r="E89" s="98">
        <v>12.6</v>
      </c>
      <c r="F89" s="68" t="s">
        <v>49</v>
      </c>
      <c r="G89" s="71">
        <v>6</v>
      </c>
      <c r="H89" s="4">
        <v>75.599999999999994</v>
      </c>
      <c r="J89" s="33"/>
    </row>
    <row r="90" spans="1:10">
      <c r="A90" s="32"/>
      <c r="B90" s="8"/>
      <c r="C90" t="s">
        <v>63</v>
      </c>
      <c r="D90" t="s">
        <v>67</v>
      </c>
      <c r="E90" s="102">
        <v>0.63</v>
      </c>
      <c r="F90" s="68" t="s">
        <v>68</v>
      </c>
      <c r="G90" s="61">
        <v>25</v>
      </c>
      <c r="H90" s="4">
        <v>15.75</v>
      </c>
      <c r="J90" s="33"/>
    </row>
    <row r="91" spans="1:10">
      <c r="A91" s="32"/>
      <c r="B91" s="8"/>
      <c r="C91" t="s">
        <v>63</v>
      </c>
      <c r="D91" t="s">
        <v>275</v>
      </c>
      <c r="E91" s="80">
        <v>0</v>
      </c>
      <c r="F91" s="68" t="s">
        <v>15</v>
      </c>
      <c r="G91" s="61">
        <v>50</v>
      </c>
      <c r="H91" s="4"/>
      <c r="I91" s="4"/>
      <c r="J91" s="38"/>
    </row>
    <row r="92" spans="1:10">
      <c r="A92" s="32"/>
      <c r="B92" s="8"/>
      <c r="E92" s="80"/>
      <c r="F92" s="68"/>
      <c r="G92" s="61"/>
      <c r="H92" s="4"/>
      <c r="I92" s="4">
        <v>501.35</v>
      </c>
      <c r="J92" s="38"/>
    </row>
    <row r="93" spans="1:10">
      <c r="A93" s="51" t="s">
        <v>69</v>
      </c>
      <c r="B93" s="16"/>
      <c r="C93" s="17" t="s">
        <v>70</v>
      </c>
      <c r="D93" s="17" t="s">
        <v>70</v>
      </c>
      <c r="E93" s="63"/>
      <c r="F93" s="100"/>
      <c r="G93" s="101">
        <v>0.5</v>
      </c>
      <c r="H93" s="19"/>
      <c r="I93" s="17"/>
      <c r="J93" s="33"/>
    </row>
    <row r="94" spans="1:10">
      <c r="A94" s="32"/>
      <c r="B94" s="8"/>
      <c r="C94" t="s">
        <v>71</v>
      </c>
      <c r="D94" t="s">
        <v>296</v>
      </c>
      <c r="E94" s="98"/>
      <c r="F94" s="68"/>
      <c r="G94" s="61">
        <v>60</v>
      </c>
      <c r="H94" s="4"/>
      <c r="J94" s="33"/>
    </row>
    <row r="95" spans="1:10">
      <c r="A95" s="32"/>
      <c r="B95" s="8"/>
      <c r="C95" t="s">
        <v>73</v>
      </c>
      <c r="D95" t="s">
        <v>302</v>
      </c>
      <c r="E95" s="98"/>
      <c r="F95" s="68"/>
      <c r="G95" s="71">
        <v>0.35</v>
      </c>
      <c r="H95" s="4"/>
      <c r="J95" s="33"/>
    </row>
    <row r="96" spans="1:10">
      <c r="A96" s="32"/>
      <c r="B96" s="8"/>
      <c r="C96" t="s">
        <v>73</v>
      </c>
      <c r="D96" t="s">
        <v>74</v>
      </c>
      <c r="E96" s="98"/>
      <c r="F96" s="68"/>
      <c r="G96" s="71">
        <v>2</v>
      </c>
      <c r="H96" s="4"/>
      <c r="J96" s="33"/>
    </row>
    <row r="97" spans="1:10">
      <c r="A97" s="32"/>
      <c r="B97" s="8"/>
      <c r="C97" t="s">
        <v>73</v>
      </c>
      <c r="D97" t="s">
        <v>75</v>
      </c>
      <c r="E97" s="98"/>
      <c r="F97" s="68"/>
      <c r="G97" s="61"/>
      <c r="H97" s="4"/>
      <c r="J97" s="33"/>
    </row>
    <row r="98" spans="1:10">
      <c r="A98" s="32"/>
      <c r="B98" s="8"/>
      <c r="C98" t="s">
        <v>76</v>
      </c>
      <c r="D98" s="78" t="s">
        <v>266</v>
      </c>
      <c r="E98" s="98">
        <v>12.6</v>
      </c>
      <c r="F98" s="68" t="s">
        <v>49</v>
      </c>
      <c r="G98" s="61">
        <v>10</v>
      </c>
      <c r="H98" s="4">
        <v>126</v>
      </c>
      <c r="J98" s="33"/>
    </row>
    <row r="99" spans="1:10">
      <c r="A99" s="32"/>
      <c r="B99" s="8"/>
      <c r="C99" t="s">
        <v>77</v>
      </c>
      <c r="D99" t="s">
        <v>78</v>
      </c>
      <c r="E99" s="98">
        <v>12.6</v>
      </c>
      <c r="F99" s="68" t="s">
        <v>49</v>
      </c>
      <c r="G99" s="71">
        <v>2.68</v>
      </c>
      <c r="H99" s="4">
        <v>33.768000000000001</v>
      </c>
      <c r="J99" s="33"/>
    </row>
    <row r="100" spans="1:10">
      <c r="A100" s="32"/>
      <c r="B100" s="8"/>
      <c r="C100" t="s">
        <v>76</v>
      </c>
      <c r="D100" t="s">
        <v>74</v>
      </c>
      <c r="E100" s="98">
        <v>12.6</v>
      </c>
      <c r="F100" s="68" t="s">
        <v>49</v>
      </c>
      <c r="G100" s="71">
        <v>2</v>
      </c>
      <c r="H100" s="4">
        <v>25.2</v>
      </c>
      <c r="J100" s="33"/>
    </row>
    <row r="101" spans="1:10">
      <c r="A101" s="32"/>
      <c r="B101" s="8"/>
      <c r="C101" t="s">
        <v>79</v>
      </c>
      <c r="D101" t="s">
        <v>120</v>
      </c>
      <c r="E101" s="98">
        <v>12.6</v>
      </c>
      <c r="F101" s="68" t="s">
        <v>49</v>
      </c>
      <c r="G101" s="61">
        <v>23</v>
      </c>
      <c r="H101" s="4">
        <v>289.8</v>
      </c>
      <c r="I101" s="4"/>
      <c r="J101" s="38"/>
    </row>
    <row r="102" spans="1:10">
      <c r="A102" s="53"/>
      <c r="B102" s="22"/>
      <c r="C102" s="21"/>
      <c r="D102" s="21"/>
      <c r="E102" s="107"/>
      <c r="F102" s="103"/>
      <c r="G102" s="104"/>
      <c r="H102" s="23"/>
      <c r="I102" s="23">
        <v>474.76800000000003</v>
      </c>
      <c r="J102" s="38"/>
    </row>
    <row r="103" spans="1:10">
      <c r="A103" s="52" t="s">
        <v>80</v>
      </c>
      <c r="B103" s="8"/>
      <c r="C103" t="s">
        <v>81</v>
      </c>
      <c r="D103" t="s">
        <v>82</v>
      </c>
      <c r="E103" s="98">
        <v>12.6</v>
      </c>
      <c r="F103" s="68" t="s">
        <v>49</v>
      </c>
      <c r="G103" s="71">
        <v>10</v>
      </c>
      <c r="H103" s="20">
        <v>126</v>
      </c>
      <c r="J103" s="33"/>
    </row>
    <row r="104" spans="1:10">
      <c r="A104" s="32"/>
      <c r="B104" s="8"/>
      <c r="C104" t="s">
        <v>83</v>
      </c>
      <c r="D104" t="s">
        <v>84</v>
      </c>
      <c r="E104" s="98">
        <v>12.6</v>
      </c>
      <c r="F104" s="68" t="s">
        <v>49</v>
      </c>
      <c r="G104" s="112">
        <v>8.9999999999999993E-3</v>
      </c>
      <c r="H104" s="4">
        <v>56.699999999999996</v>
      </c>
      <c r="J104" s="33"/>
    </row>
    <row r="105" spans="1:10">
      <c r="A105" s="32"/>
      <c r="B105" s="8"/>
      <c r="C105" t="s">
        <v>83</v>
      </c>
      <c r="D105" t="s">
        <v>121</v>
      </c>
      <c r="E105" s="98">
        <v>12.6</v>
      </c>
      <c r="F105" s="68" t="s">
        <v>49</v>
      </c>
      <c r="G105" s="71">
        <v>3.95</v>
      </c>
      <c r="H105" s="4">
        <v>49.77</v>
      </c>
      <c r="J105" s="33"/>
    </row>
    <row r="106" spans="1:10">
      <c r="A106" s="32"/>
      <c r="B106" s="8"/>
      <c r="C106" s="72" t="s">
        <v>83</v>
      </c>
      <c r="D106" s="146" t="s">
        <v>304</v>
      </c>
      <c r="E106" s="147"/>
      <c r="F106" s="72"/>
      <c r="G106" s="148">
        <v>5.0000000000000001E-4</v>
      </c>
      <c r="H106" s="5">
        <v>3.15</v>
      </c>
      <c r="J106" s="33"/>
    </row>
    <row r="107" spans="1:10">
      <c r="A107" s="32"/>
      <c r="B107" s="8"/>
      <c r="C107" t="s">
        <v>290</v>
      </c>
      <c r="D107" t="s">
        <v>289</v>
      </c>
      <c r="G107" s="61"/>
      <c r="H107" s="4"/>
      <c r="J107" s="33"/>
    </row>
    <row r="108" spans="1:10">
      <c r="A108" s="32"/>
      <c r="B108" s="8"/>
      <c r="C108" t="s">
        <v>290</v>
      </c>
      <c r="D108" t="s">
        <v>291</v>
      </c>
      <c r="G108" s="61"/>
      <c r="H108" s="4"/>
      <c r="J108" s="33"/>
    </row>
    <row r="109" spans="1:10">
      <c r="A109" s="32"/>
      <c r="B109" s="8"/>
      <c r="C109" t="s">
        <v>125</v>
      </c>
      <c r="G109" s="71"/>
      <c r="H109" s="4"/>
      <c r="J109" s="33"/>
    </row>
    <row r="110" spans="1:10">
      <c r="A110" s="30"/>
      <c r="B110" s="12"/>
      <c r="C110" s="1" t="s">
        <v>139</v>
      </c>
      <c r="D110" s="1"/>
      <c r="E110" s="1"/>
      <c r="F110" s="1"/>
      <c r="G110" s="182"/>
      <c r="H110" s="7"/>
      <c r="I110" s="7">
        <v>235.62</v>
      </c>
      <c r="J110" s="36">
        <v>4857.0258750000003</v>
      </c>
    </row>
    <row r="111" spans="1:10">
      <c r="A111" s="32"/>
      <c r="B111" s="8"/>
      <c r="G111" s="68"/>
      <c r="J111" s="39"/>
    </row>
    <row r="112" spans="1:10">
      <c r="A112" s="40"/>
      <c r="B112" s="42"/>
      <c r="C112" s="41"/>
      <c r="D112" s="41"/>
      <c r="E112" s="41"/>
      <c r="F112" s="41"/>
      <c r="G112" s="43"/>
      <c r="H112" s="41"/>
      <c r="I112" s="44" t="s">
        <v>85</v>
      </c>
      <c r="J112" s="45">
        <v>1442.9741249999997</v>
      </c>
    </row>
    <row r="113" spans="1:10">
      <c r="A113" s="32"/>
      <c r="G113" s="4"/>
      <c r="I113" s="46"/>
      <c r="J113" s="33"/>
    </row>
    <row r="114" spans="1:10">
      <c r="A114" s="32"/>
      <c r="I114" s="46" t="s">
        <v>122</v>
      </c>
      <c r="J114" s="39">
        <v>385.47824404761906</v>
      </c>
    </row>
    <row r="115" spans="1:10">
      <c r="A115" s="32"/>
      <c r="I115" s="46"/>
      <c r="J115" s="33"/>
    </row>
    <row r="116" spans="1:10">
      <c r="A116" s="32"/>
      <c r="I116" s="46" t="s">
        <v>86</v>
      </c>
      <c r="J116" s="58">
        <v>0.77095648809523809</v>
      </c>
    </row>
    <row r="117" spans="1:10">
      <c r="A117" s="48" t="s">
        <v>87</v>
      </c>
      <c r="B117" s="1"/>
      <c r="C117" s="1"/>
      <c r="D117" s="1"/>
      <c r="E117" s="1"/>
      <c r="F117" s="1"/>
      <c r="G117" s="1"/>
      <c r="H117" s="1"/>
      <c r="I117" s="1"/>
      <c r="J117" s="31"/>
    </row>
  </sheetData>
  <conditionalFormatting sqref="G106">
    <cfRule type="cellIs" dxfId="4" priority="1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99A9-85D1-451A-AF0C-6AD6DE21F8A9}">
  <dimension ref="A1:J118"/>
  <sheetViews>
    <sheetView zoomScaleNormal="100" zoomScaleSheetLayoutView="100" workbookViewId="0">
      <selection activeCell="C6" sqref="C6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</cols>
  <sheetData>
    <row r="1" spans="1:10" ht="18">
      <c r="A1" s="64"/>
      <c r="B1" s="65"/>
      <c r="C1" s="65"/>
      <c r="D1" s="66" t="s">
        <v>299</v>
      </c>
      <c r="E1" s="65"/>
      <c r="F1" s="65"/>
      <c r="G1" s="65"/>
      <c r="H1" s="65"/>
      <c r="I1" s="65"/>
      <c r="J1" s="67"/>
    </row>
    <row r="2" spans="1:10">
      <c r="A2" s="32"/>
      <c r="D2" s="47" t="s">
        <v>132</v>
      </c>
      <c r="J2" s="33"/>
    </row>
    <row r="3" spans="1:10">
      <c r="A3" s="32"/>
      <c r="J3" s="33"/>
    </row>
    <row r="4" spans="1:10" ht="18">
      <c r="A4" s="28"/>
      <c r="B4" s="14" t="s">
        <v>0</v>
      </c>
      <c r="C4" s="14"/>
      <c r="D4" s="66" t="s">
        <v>133</v>
      </c>
      <c r="E4" s="14"/>
      <c r="F4" s="13"/>
      <c r="G4" s="13"/>
      <c r="H4" s="13"/>
      <c r="I4" s="13"/>
      <c r="J4" s="29"/>
    </row>
    <row r="5" spans="1:10">
      <c r="A5" s="32"/>
      <c r="B5" s="55" t="s">
        <v>1</v>
      </c>
      <c r="C5" s="2">
        <v>2026</v>
      </c>
      <c r="F5" s="46" t="s">
        <v>123</v>
      </c>
      <c r="G5">
        <v>10</v>
      </c>
      <c r="H5" t="s">
        <v>2</v>
      </c>
      <c r="J5" s="33"/>
    </row>
    <row r="6" spans="1:10">
      <c r="A6" s="32"/>
      <c r="B6" s="55" t="s">
        <v>124</v>
      </c>
      <c r="C6" s="54">
        <v>46112</v>
      </c>
      <c r="F6" s="46" t="s">
        <v>3</v>
      </c>
      <c r="J6" s="33"/>
    </row>
    <row r="7" spans="1:10">
      <c r="A7" s="32"/>
      <c r="F7" s="46" t="s">
        <v>126</v>
      </c>
      <c r="G7">
        <v>100</v>
      </c>
      <c r="H7" t="s">
        <v>191</v>
      </c>
      <c r="J7" s="33"/>
    </row>
    <row r="8" spans="1:10">
      <c r="A8" s="34" t="s">
        <v>4</v>
      </c>
      <c r="B8" s="13"/>
      <c r="C8" s="13"/>
      <c r="D8" s="13"/>
      <c r="E8" s="13"/>
      <c r="F8" s="13"/>
      <c r="G8" s="13"/>
      <c r="H8" s="13"/>
      <c r="I8" s="13"/>
      <c r="J8" s="29"/>
    </row>
    <row r="9" spans="1:10">
      <c r="A9" s="56" t="s">
        <v>5</v>
      </c>
      <c r="B9" s="21"/>
      <c r="C9" s="21"/>
      <c r="D9" s="21"/>
      <c r="E9" s="57" t="s">
        <v>6</v>
      </c>
      <c r="F9" s="57" t="s">
        <v>7</v>
      </c>
      <c r="G9" s="57" t="s">
        <v>8</v>
      </c>
      <c r="H9" s="57" t="s">
        <v>9</v>
      </c>
      <c r="I9" s="57" t="s">
        <v>10</v>
      </c>
      <c r="J9" s="35" t="s">
        <v>11</v>
      </c>
    </row>
    <row r="10" spans="1:10">
      <c r="A10" s="50" t="s">
        <v>12</v>
      </c>
      <c r="C10" t="s">
        <v>134</v>
      </c>
      <c r="E10" s="98">
        <v>9.5</v>
      </c>
      <c r="F10" s="68" t="s">
        <v>13</v>
      </c>
      <c r="G10" s="61">
        <v>560</v>
      </c>
      <c r="H10" s="4">
        <v>5320</v>
      </c>
      <c r="I10" s="4"/>
      <c r="J10" s="33"/>
    </row>
    <row r="11" spans="1:10">
      <c r="A11" s="50" t="s">
        <v>14</v>
      </c>
      <c r="C11" t="s">
        <v>228</v>
      </c>
      <c r="E11" s="80"/>
      <c r="F11" s="68" t="s">
        <v>274</v>
      </c>
      <c r="G11" s="61">
        <v>75</v>
      </c>
      <c r="H11" s="4">
        <v>0</v>
      </c>
      <c r="I11" s="4"/>
      <c r="J11" s="33"/>
    </row>
    <row r="12" spans="1:10">
      <c r="A12" s="50" t="s">
        <v>16</v>
      </c>
      <c r="E12" s="80"/>
      <c r="F12" s="68" t="s">
        <v>17</v>
      </c>
      <c r="G12" s="71"/>
      <c r="H12" s="4">
        <v>0</v>
      </c>
      <c r="I12" s="4"/>
      <c r="J12" s="33"/>
    </row>
    <row r="13" spans="1:10">
      <c r="A13" s="50" t="s">
        <v>99</v>
      </c>
      <c r="E13" s="80"/>
      <c r="F13" s="68"/>
      <c r="G13" s="71"/>
      <c r="H13" s="4"/>
      <c r="I13" s="4"/>
      <c r="J13" s="33"/>
    </row>
    <row r="14" spans="1:10">
      <c r="A14" s="32"/>
      <c r="E14" s="80"/>
      <c r="F14" s="68"/>
      <c r="G14" s="71"/>
      <c r="H14" s="4"/>
      <c r="I14" s="4">
        <v>5320</v>
      </c>
      <c r="J14" s="39">
        <v>5320</v>
      </c>
    </row>
    <row r="15" spans="1:10">
      <c r="A15" s="32"/>
      <c r="E15" s="68"/>
      <c r="F15" s="68"/>
      <c r="G15" s="68"/>
      <c r="J15" s="33"/>
    </row>
    <row r="16" spans="1:10">
      <c r="A16" s="34" t="s">
        <v>18</v>
      </c>
      <c r="B16" s="13"/>
      <c r="C16" s="13"/>
      <c r="D16" s="13"/>
      <c r="E16" s="109"/>
      <c r="F16" s="109"/>
      <c r="G16" s="109"/>
      <c r="H16" s="13"/>
      <c r="I16" s="13"/>
      <c r="J16" s="29"/>
    </row>
    <row r="17" spans="1:10">
      <c r="A17" s="49" t="s">
        <v>19</v>
      </c>
      <c r="B17" s="15" t="s">
        <v>20</v>
      </c>
      <c r="C17" s="15" t="s">
        <v>21</v>
      </c>
      <c r="D17" s="15" t="s">
        <v>5</v>
      </c>
      <c r="E17" s="110" t="s">
        <v>22</v>
      </c>
      <c r="F17" s="110" t="s">
        <v>7</v>
      </c>
      <c r="G17" s="110" t="s">
        <v>8</v>
      </c>
      <c r="H17" s="27" t="s">
        <v>23</v>
      </c>
      <c r="I17" s="27" t="s">
        <v>10</v>
      </c>
      <c r="J17" s="37" t="s">
        <v>11</v>
      </c>
    </row>
    <row r="18" spans="1:10">
      <c r="A18" s="51" t="s">
        <v>24</v>
      </c>
      <c r="B18" s="16"/>
      <c r="C18" s="17" t="s">
        <v>24</v>
      </c>
      <c r="D18" s="100" t="s">
        <v>222</v>
      </c>
      <c r="E18" s="111">
        <v>120</v>
      </c>
      <c r="F18" s="100" t="s">
        <v>25</v>
      </c>
      <c r="G18" s="60">
        <v>2150</v>
      </c>
      <c r="H18" s="20">
        <v>258</v>
      </c>
      <c r="I18" s="17"/>
      <c r="J18" s="33"/>
    </row>
    <row r="19" spans="1:10">
      <c r="A19" s="32"/>
      <c r="B19" s="8"/>
      <c r="C19" t="s">
        <v>26</v>
      </c>
      <c r="D19" t="s">
        <v>27</v>
      </c>
      <c r="E19" s="80">
        <v>120</v>
      </c>
      <c r="F19" s="68" t="s">
        <v>25</v>
      </c>
      <c r="G19" s="71">
        <v>0.04</v>
      </c>
      <c r="H19" s="5">
        <v>3.2</v>
      </c>
      <c r="I19" s="4">
        <v>261.2</v>
      </c>
      <c r="J19" s="38"/>
    </row>
    <row r="20" spans="1:10">
      <c r="A20" s="51" t="s">
        <v>28</v>
      </c>
      <c r="B20" s="16"/>
      <c r="C20" s="17" t="s">
        <v>29</v>
      </c>
      <c r="D20" s="17" t="s">
        <v>30</v>
      </c>
      <c r="E20" s="63">
        <v>4</v>
      </c>
      <c r="F20" s="100" t="s">
        <v>31</v>
      </c>
      <c r="G20" s="101">
        <v>6</v>
      </c>
      <c r="H20" s="20">
        <v>24</v>
      </c>
      <c r="I20" s="17"/>
      <c r="J20" s="33"/>
    </row>
    <row r="21" spans="1:10">
      <c r="A21" s="32"/>
      <c r="B21" s="8"/>
      <c r="C21" t="s">
        <v>29</v>
      </c>
      <c r="D21" t="s">
        <v>32</v>
      </c>
      <c r="E21" s="68">
        <v>0.1</v>
      </c>
      <c r="F21" s="68" t="s">
        <v>31</v>
      </c>
      <c r="G21" s="61">
        <v>35</v>
      </c>
      <c r="H21" s="5">
        <v>3.5</v>
      </c>
      <c r="J21" s="33"/>
    </row>
    <row r="22" spans="1:10">
      <c r="A22" s="32"/>
      <c r="B22" s="8"/>
      <c r="C22" t="s">
        <v>33</v>
      </c>
      <c r="D22" t="s">
        <v>131</v>
      </c>
      <c r="E22" s="68">
        <v>1</v>
      </c>
      <c r="F22" s="68" t="s">
        <v>34</v>
      </c>
      <c r="G22" s="61">
        <v>28</v>
      </c>
      <c r="H22" s="4">
        <v>28</v>
      </c>
      <c r="J22" s="33"/>
    </row>
    <row r="23" spans="1:10">
      <c r="A23" s="32"/>
      <c r="B23" s="8"/>
      <c r="C23" t="s">
        <v>35</v>
      </c>
      <c r="D23" t="s">
        <v>127</v>
      </c>
      <c r="E23" s="68">
        <v>1</v>
      </c>
      <c r="F23" s="68" t="s">
        <v>34</v>
      </c>
      <c r="G23" s="61">
        <v>200</v>
      </c>
      <c r="H23" s="4">
        <v>200</v>
      </c>
      <c r="J23" s="33"/>
    </row>
    <row r="24" spans="1:10">
      <c r="A24" s="32"/>
      <c r="B24" s="8"/>
      <c r="C24" t="s">
        <v>35</v>
      </c>
      <c r="D24" t="s">
        <v>248</v>
      </c>
      <c r="E24" s="68">
        <v>1</v>
      </c>
      <c r="F24" s="68" t="s">
        <v>34</v>
      </c>
      <c r="G24" s="61">
        <v>140</v>
      </c>
      <c r="H24" s="4">
        <v>140</v>
      </c>
      <c r="J24" s="33"/>
    </row>
    <row r="25" spans="1:10">
      <c r="A25" s="32"/>
      <c r="B25" s="8"/>
      <c r="C25" t="s">
        <v>35</v>
      </c>
      <c r="D25" t="s">
        <v>300</v>
      </c>
      <c r="E25" s="68">
        <v>1</v>
      </c>
      <c r="F25" s="68" t="s">
        <v>34</v>
      </c>
      <c r="G25" s="61">
        <v>140</v>
      </c>
      <c r="H25" s="4">
        <v>140</v>
      </c>
      <c r="J25" s="33"/>
    </row>
    <row r="26" spans="1:10">
      <c r="A26" s="32"/>
      <c r="B26" s="8"/>
      <c r="C26" t="s">
        <v>35</v>
      </c>
      <c r="D26" t="s">
        <v>267</v>
      </c>
      <c r="E26" s="68">
        <v>1</v>
      </c>
      <c r="F26" s="68" t="s">
        <v>34</v>
      </c>
      <c r="G26" s="61">
        <v>55</v>
      </c>
      <c r="H26" s="4">
        <v>55</v>
      </c>
      <c r="J26" s="33"/>
    </row>
    <row r="27" spans="1:10">
      <c r="A27" s="32"/>
      <c r="B27" s="8" t="s">
        <v>135</v>
      </c>
      <c r="C27" t="s">
        <v>37</v>
      </c>
      <c r="D27" s="9" t="s">
        <v>128</v>
      </c>
      <c r="E27" s="68">
        <v>1</v>
      </c>
      <c r="F27" s="68" t="s">
        <v>34</v>
      </c>
      <c r="G27" s="61">
        <v>150</v>
      </c>
      <c r="H27" s="4">
        <v>150</v>
      </c>
      <c r="J27" s="33"/>
    </row>
    <row r="28" spans="1:10">
      <c r="A28" s="32"/>
      <c r="B28" s="8"/>
      <c r="E28" s="68"/>
      <c r="F28" s="68"/>
      <c r="G28" s="61"/>
      <c r="H28" s="4"/>
      <c r="I28" s="4">
        <v>740.5</v>
      </c>
      <c r="J28" s="38"/>
    </row>
    <row r="29" spans="1:10">
      <c r="A29" s="51" t="s">
        <v>29</v>
      </c>
      <c r="B29" s="16" t="s">
        <v>101</v>
      </c>
      <c r="C29" s="17" t="s">
        <v>29</v>
      </c>
      <c r="D29" s="17" t="s">
        <v>102</v>
      </c>
      <c r="E29" s="63">
        <v>0.5</v>
      </c>
      <c r="F29" s="100" t="s">
        <v>31</v>
      </c>
      <c r="G29" s="60">
        <v>155</v>
      </c>
      <c r="H29" s="20">
        <v>77.5</v>
      </c>
      <c r="I29" s="17"/>
      <c r="J29" s="33"/>
    </row>
    <row r="30" spans="1:10">
      <c r="A30" s="32"/>
      <c r="B30" s="8"/>
      <c r="E30" s="80"/>
      <c r="F30" s="68"/>
      <c r="G30" s="71"/>
      <c r="H30" s="4"/>
      <c r="J30" s="33"/>
    </row>
    <row r="31" spans="1:10">
      <c r="A31" s="32"/>
      <c r="B31" s="8" t="s">
        <v>103</v>
      </c>
      <c r="C31" t="s">
        <v>29</v>
      </c>
      <c r="D31" t="s">
        <v>273</v>
      </c>
      <c r="E31" s="98">
        <v>0.1</v>
      </c>
      <c r="F31" s="68" t="s">
        <v>25</v>
      </c>
      <c r="G31" s="61">
        <v>766</v>
      </c>
      <c r="H31" s="4">
        <v>76.600000000000009</v>
      </c>
      <c r="J31" s="33"/>
    </row>
    <row r="32" spans="1:10">
      <c r="A32" s="32"/>
      <c r="B32" s="8" t="s">
        <v>103</v>
      </c>
      <c r="C32" t="s">
        <v>38</v>
      </c>
      <c r="D32" t="s">
        <v>65</v>
      </c>
      <c r="E32" s="105">
        <v>0.625</v>
      </c>
      <c r="F32" s="68" t="s">
        <v>31</v>
      </c>
      <c r="G32" s="61">
        <v>21</v>
      </c>
      <c r="H32" s="4">
        <v>13.125</v>
      </c>
      <c r="J32" s="33"/>
    </row>
    <row r="33" spans="1:10">
      <c r="A33" s="32"/>
      <c r="B33" s="8"/>
      <c r="E33" s="98"/>
      <c r="F33" s="68"/>
      <c r="G33" s="61"/>
      <c r="H33" s="4"/>
      <c r="J33" s="33"/>
    </row>
    <row r="34" spans="1:10">
      <c r="A34" s="32"/>
      <c r="B34" s="8" t="s">
        <v>104</v>
      </c>
      <c r="C34" t="s">
        <v>29</v>
      </c>
      <c r="D34" t="s">
        <v>105</v>
      </c>
      <c r="E34" s="102">
        <v>1.75</v>
      </c>
      <c r="F34" s="68" t="s">
        <v>31</v>
      </c>
      <c r="G34" s="61">
        <v>72</v>
      </c>
      <c r="H34" s="4">
        <v>126</v>
      </c>
      <c r="J34" s="33"/>
    </row>
    <row r="35" spans="1:10">
      <c r="A35" s="32"/>
      <c r="B35" s="8"/>
      <c r="E35" s="102"/>
      <c r="F35" s="68"/>
      <c r="G35" s="61"/>
      <c r="H35" s="4"/>
      <c r="J35" s="33"/>
    </row>
    <row r="36" spans="1:10">
      <c r="A36" s="32"/>
      <c r="B36" s="8" t="s">
        <v>106</v>
      </c>
      <c r="C36" t="s">
        <v>29</v>
      </c>
      <c r="D36" t="s">
        <v>223</v>
      </c>
      <c r="E36" s="102">
        <v>0.6</v>
      </c>
      <c r="F36" s="68" t="s">
        <v>31</v>
      </c>
      <c r="G36" s="61">
        <v>178</v>
      </c>
      <c r="H36" s="4">
        <v>106.8</v>
      </c>
      <c r="J36" s="33"/>
    </row>
    <row r="37" spans="1:10">
      <c r="A37" s="32"/>
      <c r="B37" s="8"/>
      <c r="E37" s="68"/>
      <c r="F37" s="68"/>
      <c r="G37" s="61"/>
      <c r="H37" s="4"/>
      <c r="J37" s="38"/>
    </row>
    <row r="38" spans="1:10">
      <c r="A38" s="32"/>
      <c r="B38" s="8"/>
      <c r="C38" t="s">
        <v>33</v>
      </c>
      <c r="D38" t="s">
        <v>131</v>
      </c>
      <c r="E38" s="68">
        <v>2</v>
      </c>
      <c r="F38" s="68" t="s">
        <v>34</v>
      </c>
      <c r="G38" s="61">
        <v>28</v>
      </c>
      <c r="H38" s="4">
        <v>56</v>
      </c>
      <c r="J38" s="38"/>
    </row>
    <row r="39" spans="1:10">
      <c r="A39" s="53"/>
      <c r="B39" s="22"/>
      <c r="C39" s="21"/>
      <c r="D39" s="21"/>
      <c r="E39" s="103"/>
      <c r="F39" s="103"/>
      <c r="G39" s="104"/>
      <c r="H39" s="23"/>
      <c r="I39" s="23">
        <v>456.02500000000003</v>
      </c>
      <c r="J39" s="38"/>
    </row>
    <row r="40" spans="1:10">
      <c r="A40" s="52" t="s">
        <v>39</v>
      </c>
      <c r="B40" s="8" t="s">
        <v>108</v>
      </c>
      <c r="C40" t="s">
        <v>40</v>
      </c>
      <c r="D40" t="s">
        <v>41</v>
      </c>
      <c r="E40" s="98">
        <v>0.1</v>
      </c>
      <c r="F40" s="68" t="s">
        <v>31</v>
      </c>
      <c r="G40" s="61">
        <v>410</v>
      </c>
      <c r="H40" s="4">
        <v>41</v>
      </c>
      <c r="J40" s="33"/>
    </row>
    <row r="41" spans="1:10">
      <c r="A41" s="32"/>
      <c r="B41" s="8" t="s">
        <v>103</v>
      </c>
      <c r="C41" t="s">
        <v>40</v>
      </c>
      <c r="D41" t="s">
        <v>41</v>
      </c>
      <c r="E41" s="98">
        <v>0.1</v>
      </c>
      <c r="F41" s="68" t="s">
        <v>31</v>
      </c>
      <c r="G41" s="61">
        <v>410</v>
      </c>
      <c r="H41" s="4">
        <v>41</v>
      </c>
      <c r="J41" s="33"/>
    </row>
    <row r="42" spans="1:10">
      <c r="A42" s="32"/>
      <c r="B42" s="8"/>
      <c r="E42" s="68"/>
      <c r="F42" s="68"/>
      <c r="G42" s="61"/>
      <c r="H42" s="4"/>
      <c r="J42" s="33"/>
    </row>
    <row r="43" spans="1:10">
      <c r="A43" s="32"/>
      <c r="E43" s="68"/>
      <c r="F43" s="68"/>
      <c r="G43" s="61"/>
      <c r="H43" s="4"/>
      <c r="J43" s="33"/>
    </row>
    <row r="44" spans="1:10">
      <c r="A44" s="32"/>
      <c r="B44" s="8"/>
      <c r="C44" t="s">
        <v>42</v>
      </c>
      <c r="D44" t="s">
        <v>131</v>
      </c>
      <c r="E44" s="68">
        <v>1</v>
      </c>
      <c r="F44" s="68" t="s">
        <v>34</v>
      </c>
      <c r="G44" s="61">
        <v>28</v>
      </c>
      <c r="H44" s="4">
        <v>28</v>
      </c>
      <c r="I44" s="4"/>
      <c r="J44" s="38"/>
    </row>
    <row r="45" spans="1:10">
      <c r="A45" s="32"/>
      <c r="B45" s="8"/>
      <c r="E45" s="68"/>
      <c r="F45" s="68"/>
      <c r="G45" s="61"/>
      <c r="H45" s="23"/>
      <c r="I45" s="4">
        <v>110</v>
      </c>
      <c r="J45" s="38"/>
    </row>
    <row r="46" spans="1:10">
      <c r="A46" s="51" t="s">
        <v>43</v>
      </c>
      <c r="B46" s="16"/>
      <c r="C46" s="17" t="s">
        <v>44</v>
      </c>
      <c r="D46" s="17" t="s">
        <v>264</v>
      </c>
      <c r="E46" s="100">
        <v>1</v>
      </c>
      <c r="F46" s="100" t="s">
        <v>34</v>
      </c>
      <c r="G46" s="60">
        <v>61</v>
      </c>
      <c r="H46" s="5">
        <v>6.1</v>
      </c>
      <c r="I46" s="17"/>
      <c r="J46" s="33"/>
    </row>
    <row r="47" spans="1:10">
      <c r="A47" s="32"/>
      <c r="B47" s="8"/>
      <c r="C47" t="s">
        <v>44</v>
      </c>
      <c r="D47" s="9" t="s">
        <v>262</v>
      </c>
      <c r="E47" s="68">
        <v>1</v>
      </c>
      <c r="F47" s="68" t="s">
        <v>34</v>
      </c>
      <c r="G47" s="61">
        <v>48</v>
      </c>
      <c r="H47" s="5">
        <v>4.8</v>
      </c>
      <c r="J47" s="33"/>
    </row>
    <row r="48" spans="1:10">
      <c r="A48" s="32"/>
      <c r="B48" s="8"/>
      <c r="C48" t="s">
        <v>44</v>
      </c>
      <c r="D48" s="9" t="s">
        <v>263</v>
      </c>
      <c r="E48" s="68">
        <v>1</v>
      </c>
      <c r="F48" s="68" t="s">
        <v>34</v>
      </c>
      <c r="G48" s="61">
        <v>47</v>
      </c>
      <c r="H48" s="5">
        <v>4.7</v>
      </c>
      <c r="J48" s="33"/>
    </row>
    <row r="49" spans="1:10">
      <c r="A49" s="32"/>
      <c r="B49" s="8"/>
      <c r="C49" t="s">
        <v>214</v>
      </c>
      <c r="D49" s="9" t="s">
        <v>259</v>
      </c>
      <c r="E49" s="68">
        <v>1</v>
      </c>
      <c r="F49" s="68" t="s">
        <v>34</v>
      </c>
      <c r="G49" s="61">
        <v>80</v>
      </c>
      <c r="H49" s="5">
        <v>8</v>
      </c>
      <c r="J49" s="33"/>
    </row>
    <row r="50" spans="1:10">
      <c r="A50" s="32"/>
      <c r="B50" s="59" t="s">
        <v>129</v>
      </c>
      <c r="C50" t="s">
        <v>43</v>
      </c>
      <c r="D50" s="9" t="s">
        <v>45</v>
      </c>
      <c r="E50" s="68">
        <v>800</v>
      </c>
      <c r="F50" s="68" t="s">
        <v>25</v>
      </c>
      <c r="G50" s="181">
        <v>8.5000000000000006E-2</v>
      </c>
      <c r="H50" s="4">
        <v>68</v>
      </c>
      <c r="J50" s="33"/>
    </row>
    <row r="51" spans="1:10">
      <c r="A51" s="32"/>
      <c r="B51" s="8" t="s">
        <v>109</v>
      </c>
      <c r="C51" t="s">
        <v>43</v>
      </c>
      <c r="D51" s="9" t="s">
        <v>110</v>
      </c>
      <c r="E51" s="80">
        <v>325</v>
      </c>
      <c r="F51" s="68" t="s">
        <v>25</v>
      </c>
      <c r="G51" s="71">
        <v>0.53793999999999997</v>
      </c>
      <c r="H51" s="4">
        <v>174.8305</v>
      </c>
      <c r="J51" s="33"/>
    </row>
    <row r="52" spans="1:10">
      <c r="A52" s="32"/>
      <c r="B52" s="8" t="s">
        <v>109</v>
      </c>
      <c r="C52" t="s">
        <v>43</v>
      </c>
      <c r="D52" s="9" t="s">
        <v>111</v>
      </c>
      <c r="E52" s="80">
        <v>50</v>
      </c>
      <c r="F52" s="68" t="s">
        <v>25</v>
      </c>
      <c r="G52" s="71">
        <v>0.90254000000000001</v>
      </c>
      <c r="H52" s="4">
        <v>45.127000000000002</v>
      </c>
      <c r="J52" s="33"/>
    </row>
    <row r="53" spans="1:10">
      <c r="A53" s="32"/>
      <c r="B53" s="8" t="s">
        <v>112</v>
      </c>
      <c r="C53" t="s">
        <v>43</v>
      </c>
      <c r="D53" s="9" t="s">
        <v>89</v>
      </c>
      <c r="E53" s="80">
        <v>150</v>
      </c>
      <c r="F53" s="68" t="s">
        <v>25</v>
      </c>
      <c r="G53" s="71">
        <v>0.75</v>
      </c>
      <c r="H53" s="4">
        <v>112.5</v>
      </c>
      <c r="J53" s="33"/>
    </row>
    <row r="54" spans="1:10">
      <c r="A54" s="32"/>
      <c r="B54" s="8" t="s">
        <v>104</v>
      </c>
      <c r="C54" t="s">
        <v>43</v>
      </c>
      <c r="D54" s="9" t="s">
        <v>90</v>
      </c>
      <c r="E54" s="80">
        <v>120</v>
      </c>
      <c r="F54" s="68" t="s">
        <v>25</v>
      </c>
      <c r="G54" s="71">
        <v>0.95</v>
      </c>
      <c r="H54" s="4">
        <v>114</v>
      </c>
      <c r="J54" s="33"/>
    </row>
    <row r="55" spans="1:10">
      <c r="A55" s="32"/>
      <c r="B55" s="8" t="s">
        <v>136</v>
      </c>
      <c r="C55" t="s">
        <v>43</v>
      </c>
      <c r="D55" s="9" t="s">
        <v>90</v>
      </c>
      <c r="E55" s="80">
        <v>120</v>
      </c>
      <c r="F55" s="68" t="s">
        <v>25</v>
      </c>
      <c r="G55" s="71">
        <v>0.95</v>
      </c>
      <c r="H55" s="4">
        <v>114</v>
      </c>
      <c r="J55" s="33"/>
    </row>
    <row r="56" spans="1:10">
      <c r="A56" s="32"/>
      <c r="B56" s="8" t="s">
        <v>138</v>
      </c>
      <c r="C56" t="s">
        <v>43</v>
      </c>
      <c r="D56" s="9" t="s">
        <v>90</v>
      </c>
      <c r="E56" s="80">
        <v>120</v>
      </c>
      <c r="F56" s="68" t="s">
        <v>25</v>
      </c>
      <c r="G56" s="71">
        <v>0.95</v>
      </c>
      <c r="H56" s="4">
        <v>114</v>
      </c>
      <c r="J56" s="33"/>
    </row>
    <row r="57" spans="1:10">
      <c r="A57" s="32"/>
      <c r="B57" s="8"/>
      <c r="D57" s="9"/>
      <c r="E57" s="68"/>
      <c r="F57" s="68"/>
      <c r="G57" s="61"/>
      <c r="H57" s="4"/>
      <c r="J57" s="33"/>
    </row>
    <row r="58" spans="1:10">
      <c r="A58" s="32"/>
      <c r="B58" s="8"/>
      <c r="C58" t="s">
        <v>46</v>
      </c>
      <c r="D58" t="s">
        <v>278</v>
      </c>
      <c r="E58" s="68">
        <v>1</v>
      </c>
      <c r="F58" s="68" t="s">
        <v>34</v>
      </c>
      <c r="G58" s="71">
        <v>13.4</v>
      </c>
      <c r="H58" s="4">
        <v>13.4</v>
      </c>
      <c r="J58" s="33"/>
    </row>
    <row r="59" spans="1:10">
      <c r="A59" s="32"/>
      <c r="B59" s="8"/>
      <c r="C59" t="s">
        <v>46</v>
      </c>
      <c r="D59" t="s">
        <v>279</v>
      </c>
      <c r="E59" s="105">
        <v>0.375</v>
      </c>
      <c r="F59" s="68" t="s">
        <v>49</v>
      </c>
      <c r="G59" s="71">
        <v>34</v>
      </c>
      <c r="H59" s="4">
        <v>12.75</v>
      </c>
      <c r="J59" s="33"/>
    </row>
    <row r="60" spans="1:10">
      <c r="A60" s="32"/>
      <c r="B60" s="8"/>
      <c r="C60" t="s">
        <v>46</v>
      </c>
      <c r="D60" t="s">
        <v>48</v>
      </c>
      <c r="E60" s="68">
        <v>4</v>
      </c>
      <c r="F60" s="68" t="s">
        <v>34</v>
      </c>
      <c r="G60" s="61">
        <v>13</v>
      </c>
      <c r="H60" s="4">
        <v>52</v>
      </c>
      <c r="J60" s="33"/>
    </row>
    <row r="61" spans="1:10">
      <c r="A61" s="32"/>
      <c r="B61" s="8"/>
      <c r="C61" t="s">
        <v>43</v>
      </c>
      <c r="D61" t="s">
        <v>26</v>
      </c>
      <c r="E61" s="102">
        <v>0.51</v>
      </c>
      <c r="F61" s="68" t="s">
        <v>49</v>
      </c>
      <c r="G61" s="61">
        <v>19</v>
      </c>
      <c r="H61" s="4">
        <v>9.69</v>
      </c>
      <c r="I61" s="4"/>
      <c r="J61" s="38"/>
    </row>
    <row r="62" spans="1:10">
      <c r="A62" s="53"/>
      <c r="B62" s="22"/>
      <c r="C62" s="21"/>
      <c r="D62" s="21"/>
      <c r="E62" s="106"/>
      <c r="F62" s="103"/>
      <c r="G62" s="104"/>
      <c r="H62" s="23"/>
      <c r="I62" s="23">
        <v>853.89750000000004</v>
      </c>
      <c r="J62" s="38"/>
    </row>
    <row r="63" spans="1:10">
      <c r="A63" s="52" t="s">
        <v>50</v>
      </c>
      <c r="B63" s="8"/>
      <c r="C63" t="s">
        <v>51</v>
      </c>
      <c r="D63" t="s">
        <v>91</v>
      </c>
      <c r="E63" s="80"/>
      <c r="F63" s="68" t="s">
        <v>34</v>
      </c>
      <c r="G63" s="61">
        <v>260</v>
      </c>
      <c r="H63" s="4"/>
      <c r="J63" s="33"/>
    </row>
    <row r="64" spans="1:10">
      <c r="A64" s="32"/>
      <c r="B64" s="8" t="s">
        <v>112</v>
      </c>
      <c r="C64" t="s">
        <v>50</v>
      </c>
      <c r="D64" t="s">
        <v>93</v>
      </c>
      <c r="E64" s="102">
        <v>0.4</v>
      </c>
      <c r="F64" s="68" t="s">
        <v>31</v>
      </c>
      <c r="G64" s="61">
        <v>76</v>
      </c>
      <c r="H64" s="4">
        <v>30.400000000000002</v>
      </c>
      <c r="J64" s="33"/>
    </row>
    <row r="65" spans="1:10">
      <c r="A65" s="32"/>
      <c r="B65" s="8" t="s">
        <v>112</v>
      </c>
      <c r="C65" t="s">
        <v>50</v>
      </c>
      <c r="D65" t="s">
        <v>113</v>
      </c>
      <c r="E65" s="102">
        <v>1</v>
      </c>
      <c r="F65" s="68" t="s">
        <v>31</v>
      </c>
      <c r="G65" s="61">
        <v>55.67</v>
      </c>
      <c r="H65" s="4">
        <v>55.67</v>
      </c>
      <c r="J65" s="33"/>
    </row>
    <row r="66" spans="1:10">
      <c r="A66" s="32"/>
      <c r="B66" s="8" t="s">
        <v>104</v>
      </c>
      <c r="C66" t="s">
        <v>50</v>
      </c>
      <c r="D66" t="s">
        <v>114</v>
      </c>
      <c r="E66" s="102">
        <v>1</v>
      </c>
      <c r="F66" s="68" t="s">
        <v>31</v>
      </c>
      <c r="G66" s="61">
        <v>117</v>
      </c>
      <c r="H66" s="4">
        <v>117</v>
      </c>
      <c r="J66" s="33"/>
    </row>
    <row r="67" spans="1:10">
      <c r="A67" s="32"/>
      <c r="B67" s="8" t="s">
        <v>104</v>
      </c>
      <c r="C67" t="s">
        <v>50</v>
      </c>
      <c r="D67" t="s">
        <v>115</v>
      </c>
      <c r="E67" s="102">
        <v>1.5</v>
      </c>
      <c r="F67" s="68" t="s">
        <v>31</v>
      </c>
      <c r="G67" s="61">
        <v>27.334583333333327</v>
      </c>
      <c r="H67" s="4">
        <v>41.001874999999991</v>
      </c>
      <c r="J67" s="33"/>
    </row>
    <row r="68" spans="1:10">
      <c r="A68" s="32"/>
      <c r="B68" s="8" t="s">
        <v>106</v>
      </c>
      <c r="C68" t="s">
        <v>50</v>
      </c>
      <c r="D68" t="s">
        <v>301</v>
      </c>
      <c r="E68" s="102">
        <v>1.25</v>
      </c>
      <c r="F68" s="68" t="s">
        <v>31</v>
      </c>
      <c r="G68" s="61">
        <v>95</v>
      </c>
      <c r="H68" s="4">
        <v>118.75</v>
      </c>
      <c r="J68" s="33"/>
    </row>
    <row r="69" spans="1:10">
      <c r="A69" s="32"/>
      <c r="B69" s="8" t="s">
        <v>116</v>
      </c>
      <c r="C69" t="s">
        <v>50</v>
      </c>
      <c r="D69" t="s">
        <v>94</v>
      </c>
      <c r="E69" s="102">
        <v>0.75</v>
      </c>
      <c r="F69" s="68" t="s">
        <v>31</v>
      </c>
      <c r="G69" s="61">
        <v>38</v>
      </c>
      <c r="H69" s="4">
        <v>28.5</v>
      </c>
      <c r="J69" s="33"/>
    </row>
    <row r="70" spans="1:10">
      <c r="A70" s="32"/>
      <c r="B70" s="8" t="s">
        <v>116</v>
      </c>
      <c r="C70" t="s">
        <v>50</v>
      </c>
      <c r="D70" t="s">
        <v>117</v>
      </c>
      <c r="E70" s="102">
        <v>1</v>
      </c>
      <c r="F70" s="68" t="s">
        <v>31</v>
      </c>
      <c r="G70" s="61">
        <v>52</v>
      </c>
      <c r="H70" s="4">
        <v>52</v>
      </c>
      <c r="J70" s="33"/>
    </row>
    <row r="71" spans="1:10">
      <c r="A71" s="32"/>
      <c r="B71" s="8"/>
      <c r="E71" s="102"/>
      <c r="F71" s="68"/>
      <c r="G71" s="61"/>
      <c r="H71" s="4"/>
      <c r="J71" s="33"/>
    </row>
    <row r="72" spans="1:10">
      <c r="A72" s="32"/>
      <c r="B72" s="8"/>
      <c r="C72" t="s">
        <v>52</v>
      </c>
      <c r="D72" t="s">
        <v>131</v>
      </c>
      <c r="E72" s="68">
        <v>4</v>
      </c>
      <c r="F72" s="68" t="s">
        <v>34</v>
      </c>
      <c r="G72" s="61">
        <v>28</v>
      </c>
      <c r="H72" s="4">
        <v>112</v>
      </c>
      <c r="I72" s="4"/>
      <c r="J72" s="38"/>
    </row>
    <row r="73" spans="1:10">
      <c r="A73" s="32"/>
      <c r="B73" s="8"/>
      <c r="E73" s="68"/>
      <c r="F73" s="68"/>
      <c r="G73" s="61"/>
      <c r="H73" s="4"/>
      <c r="I73" s="4">
        <v>555.32187499999998</v>
      </c>
      <c r="J73" s="38"/>
    </row>
    <row r="74" spans="1:10">
      <c r="A74" s="51" t="s">
        <v>53</v>
      </c>
      <c r="B74" s="16" t="s">
        <v>112</v>
      </c>
      <c r="C74" s="17" t="s">
        <v>53</v>
      </c>
      <c r="D74" s="17" t="s">
        <v>118</v>
      </c>
      <c r="E74" s="99">
        <v>1.25</v>
      </c>
      <c r="F74" s="100" t="s">
        <v>31</v>
      </c>
      <c r="G74" s="101">
        <v>9</v>
      </c>
      <c r="H74" s="20">
        <v>11.25</v>
      </c>
      <c r="I74" s="17"/>
      <c r="J74" s="33"/>
    </row>
    <row r="75" spans="1:10">
      <c r="A75" s="32"/>
      <c r="B75" s="8" t="s">
        <v>112</v>
      </c>
      <c r="C75" t="s">
        <v>53</v>
      </c>
      <c r="D75" t="s">
        <v>180</v>
      </c>
      <c r="E75" s="68">
        <v>0.1</v>
      </c>
      <c r="F75" s="68" t="s">
        <v>31</v>
      </c>
      <c r="G75" s="61">
        <v>78</v>
      </c>
      <c r="H75" s="4">
        <v>7.8000000000000007</v>
      </c>
      <c r="J75" s="33"/>
    </row>
    <row r="76" spans="1:10">
      <c r="A76" s="32"/>
      <c r="B76" s="8"/>
      <c r="E76" s="68"/>
      <c r="F76" s="68"/>
      <c r="G76" s="61"/>
      <c r="H76" s="4"/>
      <c r="J76" s="33"/>
    </row>
    <row r="77" spans="1:10">
      <c r="A77" s="32"/>
      <c r="B77" s="8"/>
      <c r="C77" t="s">
        <v>54</v>
      </c>
      <c r="D77" t="s">
        <v>131</v>
      </c>
      <c r="E77" s="68">
        <v>0</v>
      </c>
      <c r="F77" s="68" t="s">
        <v>34</v>
      </c>
      <c r="G77" s="61">
        <v>28</v>
      </c>
      <c r="H77" s="4">
        <v>0</v>
      </c>
      <c r="I77" s="4"/>
      <c r="J77" s="38"/>
    </row>
    <row r="78" spans="1:10">
      <c r="A78" s="53"/>
      <c r="B78" s="22"/>
      <c r="C78" s="21"/>
      <c r="D78" s="21"/>
      <c r="E78" s="103"/>
      <c r="F78" s="103"/>
      <c r="G78" s="104"/>
      <c r="H78" s="23"/>
      <c r="I78" s="23">
        <v>19.05</v>
      </c>
      <c r="J78" s="38"/>
    </row>
    <row r="79" spans="1:10">
      <c r="A79" s="52" t="s">
        <v>55</v>
      </c>
      <c r="B79" s="8"/>
      <c r="C79" t="s">
        <v>55</v>
      </c>
      <c r="D79" s="9" t="s">
        <v>285</v>
      </c>
      <c r="E79" s="68">
        <v>200</v>
      </c>
      <c r="F79" s="68" t="s">
        <v>57</v>
      </c>
      <c r="G79" s="71">
        <v>2.8</v>
      </c>
      <c r="H79" s="20">
        <v>560</v>
      </c>
      <c r="J79" s="33"/>
    </row>
    <row r="80" spans="1:10">
      <c r="A80" s="32"/>
      <c r="B80" s="8"/>
      <c r="C80" t="s">
        <v>58</v>
      </c>
      <c r="E80" s="68">
        <v>1</v>
      </c>
      <c r="F80" s="68" t="s">
        <v>59</v>
      </c>
      <c r="G80" s="61">
        <v>852</v>
      </c>
      <c r="H80" s="4">
        <v>85.2</v>
      </c>
      <c r="I80" s="4"/>
      <c r="J80" s="38"/>
    </row>
    <row r="81" spans="1:10">
      <c r="A81" s="32"/>
      <c r="B81" s="8"/>
      <c r="E81" s="68"/>
      <c r="F81" s="68"/>
      <c r="G81" s="68"/>
      <c r="I81" s="4">
        <v>645.20000000000005</v>
      </c>
      <c r="J81" s="33"/>
    </row>
    <row r="82" spans="1:10">
      <c r="A82" s="51" t="s">
        <v>60</v>
      </c>
      <c r="B82" s="16"/>
      <c r="C82" s="17" t="s">
        <v>36</v>
      </c>
      <c r="D82" s="17" t="s">
        <v>61</v>
      </c>
      <c r="E82" s="100"/>
      <c r="F82" s="100" t="s">
        <v>34</v>
      </c>
      <c r="G82" s="60">
        <v>75</v>
      </c>
      <c r="H82" s="20"/>
      <c r="I82" s="17"/>
      <c r="J82" s="33"/>
    </row>
    <row r="83" spans="1:10">
      <c r="A83" s="32"/>
      <c r="B83" s="8"/>
      <c r="C83" t="s">
        <v>62</v>
      </c>
      <c r="D83" t="s">
        <v>261</v>
      </c>
      <c r="E83" s="68"/>
      <c r="F83" s="68"/>
      <c r="G83" s="61"/>
      <c r="H83" s="4"/>
      <c r="J83" s="33"/>
    </row>
    <row r="84" spans="1:10">
      <c r="A84" s="32"/>
      <c r="B84" s="8"/>
      <c r="C84" t="s">
        <v>95</v>
      </c>
      <c r="D84" t="s">
        <v>96</v>
      </c>
      <c r="E84" s="68"/>
      <c r="F84" s="68"/>
      <c r="G84" s="61"/>
      <c r="H84" s="4"/>
      <c r="I84" s="4"/>
      <c r="J84" s="38"/>
    </row>
    <row r="85" spans="1:10">
      <c r="A85" s="53"/>
      <c r="B85" s="22"/>
      <c r="C85" s="21"/>
      <c r="D85" s="21"/>
      <c r="E85" s="103"/>
      <c r="F85" s="103"/>
      <c r="G85" s="104"/>
      <c r="H85" s="23"/>
      <c r="I85" s="23">
        <v>0</v>
      </c>
      <c r="J85" s="38"/>
    </row>
    <row r="86" spans="1:10">
      <c r="A86" s="52" t="s">
        <v>63</v>
      </c>
      <c r="B86" s="8"/>
      <c r="C86" t="s">
        <v>64</v>
      </c>
      <c r="E86" s="98"/>
      <c r="F86" s="68"/>
      <c r="G86" s="61"/>
      <c r="H86" s="5"/>
      <c r="J86" s="33"/>
    </row>
    <row r="87" spans="1:10">
      <c r="A87" s="32"/>
      <c r="B87" s="8"/>
      <c r="C87" t="s">
        <v>38</v>
      </c>
      <c r="E87" s="68"/>
      <c r="F87" s="68"/>
      <c r="G87" s="61"/>
      <c r="H87" s="5"/>
      <c r="J87" s="33"/>
    </row>
    <row r="88" spans="1:10">
      <c r="A88" s="32"/>
      <c r="B88" s="8"/>
      <c r="C88" t="s">
        <v>33</v>
      </c>
      <c r="E88" s="68"/>
      <c r="F88" s="68"/>
      <c r="G88" s="61"/>
      <c r="H88" s="4"/>
      <c r="J88" s="33"/>
    </row>
    <row r="89" spans="1:10">
      <c r="A89" s="32"/>
      <c r="B89" s="8"/>
      <c r="C89" t="s">
        <v>63</v>
      </c>
      <c r="D89" s="9" t="s">
        <v>119</v>
      </c>
      <c r="E89" s="68">
        <v>1</v>
      </c>
      <c r="F89" s="68" t="s">
        <v>2</v>
      </c>
      <c r="G89" s="61">
        <v>410</v>
      </c>
      <c r="H89" s="4">
        <v>410</v>
      </c>
      <c r="J89" s="33"/>
    </row>
    <row r="90" spans="1:10">
      <c r="A90" s="32"/>
      <c r="B90" s="8"/>
      <c r="C90" t="s">
        <v>63</v>
      </c>
      <c r="D90" t="s">
        <v>276</v>
      </c>
      <c r="E90" s="98">
        <v>9.5</v>
      </c>
      <c r="F90" s="68" t="s">
        <v>49</v>
      </c>
      <c r="G90" s="71">
        <v>6</v>
      </c>
      <c r="H90" s="4">
        <v>57</v>
      </c>
      <c r="J90" s="33"/>
    </row>
    <row r="91" spans="1:10">
      <c r="A91" s="32"/>
      <c r="B91" s="8"/>
      <c r="C91" t="s">
        <v>63</v>
      </c>
      <c r="D91" t="s">
        <v>67</v>
      </c>
      <c r="E91" s="102">
        <v>0.47539999999999999</v>
      </c>
      <c r="F91" s="68" t="s">
        <v>68</v>
      </c>
      <c r="G91" s="61">
        <v>25</v>
      </c>
      <c r="H91" s="4">
        <v>11.885</v>
      </c>
      <c r="J91" s="33"/>
    </row>
    <row r="92" spans="1:10">
      <c r="A92" s="32"/>
      <c r="B92" s="8"/>
      <c r="C92" t="s">
        <v>63</v>
      </c>
      <c r="D92" t="s">
        <v>275</v>
      </c>
      <c r="E92" s="80">
        <v>0</v>
      </c>
      <c r="F92" s="68" t="s">
        <v>15</v>
      </c>
      <c r="G92" s="61">
        <v>50</v>
      </c>
      <c r="H92" s="4">
        <v>0</v>
      </c>
      <c r="I92" s="4"/>
      <c r="J92" s="38"/>
    </row>
    <row r="93" spans="1:10">
      <c r="A93" s="32"/>
      <c r="B93" s="8"/>
      <c r="E93" s="80"/>
      <c r="F93" s="68"/>
      <c r="G93" s="61"/>
      <c r="H93" s="4"/>
      <c r="I93" s="4">
        <v>478.88499999999999</v>
      </c>
      <c r="J93" s="38"/>
    </row>
    <row r="94" spans="1:10">
      <c r="A94" s="51" t="s">
        <v>69</v>
      </c>
      <c r="B94" s="16"/>
      <c r="C94" s="17" t="s">
        <v>70</v>
      </c>
      <c r="D94" s="17" t="s">
        <v>70</v>
      </c>
      <c r="E94" s="63"/>
      <c r="F94" s="100"/>
      <c r="G94" s="101">
        <v>0.5</v>
      </c>
      <c r="H94" s="19"/>
      <c r="I94" s="17"/>
      <c r="J94" s="33"/>
    </row>
    <row r="95" spans="1:10">
      <c r="A95" s="32"/>
      <c r="B95" s="8"/>
      <c r="C95" t="s">
        <v>71</v>
      </c>
      <c r="D95" t="s">
        <v>296</v>
      </c>
      <c r="E95" s="98"/>
      <c r="F95" s="68"/>
      <c r="G95" s="61">
        <v>60</v>
      </c>
      <c r="H95" s="4"/>
      <c r="J95" s="33"/>
    </row>
    <row r="96" spans="1:10">
      <c r="A96" s="32"/>
      <c r="B96" s="8"/>
      <c r="C96" t="s">
        <v>73</v>
      </c>
      <c r="D96" t="s">
        <v>302</v>
      </c>
      <c r="E96" s="98"/>
      <c r="F96" s="68"/>
      <c r="G96" s="71">
        <v>0.35</v>
      </c>
      <c r="H96" s="4"/>
      <c r="J96" s="33"/>
    </row>
    <row r="97" spans="1:10">
      <c r="A97" s="32"/>
      <c r="B97" s="8"/>
      <c r="C97" t="s">
        <v>73</v>
      </c>
      <c r="D97" t="s">
        <v>74</v>
      </c>
      <c r="E97" s="98"/>
      <c r="F97" s="68"/>
      <c r="G97" s="71">
        <v>2</v>
      </c>
      <c r="H97" s="4"/>
      <c r="J97" s="33"/>
    </row>
    <row r="98" spans="1:10">
      <c r="A98" s="32"/>
      <c r="B98" s="8"/>
      <c r="C98" t="s">
        <v>73</v>
      </c>
      <c r="D98" t="s">
        <v>75</v>
      </c>
      <c r="E98" s="98"/>
      <c r="F98" s="68"/>
      <c r="G98" s="61"/>
      <c r="H98" s="4"/>
      <c r="J98" s="33"/>
    </row>
    <row r="99" spans="1:10">
      <c r="A99" s="32"/>
      <c r="B99" s="8"/>
      <c r="C99" t="s">
        <v>76</v>
      </c>
      <c r="D99" s="78" t="s">
        <v>266</v>
      </c>
      <c r="E99" s="98">
        <v>9.5</v>
      </c>
      <c r="F99" s="68" t="s">
        <v>49</v>
      </c>
      <c r="G99" s="61">
        <v>10</v>
      </c>
      <c r="H99" s="4">
        <v>95</v>
      </c>
      <c r="J99" s="33"/>
    </row>
    <row r="100" spans="1:10">
      <c r="A100" s="32"/>
      <c r="B100" s="8"/>
      <c r="C100" t="s">
        <v>77</v>
      </c>
      <c r="D100" t="s">
        <v>78</v>
      </c>
      <c r="E100" s="98">
        <v>9.5</v>
      </c>
      <c r="F100" s="68" t="s">
        <v>49</v>
      </c>
      <c r="G100" s="71">
        <v>2.68</v>
      </c>
      <c r="H100" s="4">
        <v>25.46</v>
      </c>
      <c r="J100" s="33"/>
    </row>
    <row r="101" spans="1:10">
      <c r="A101" s="32"/>
      <c r="B101" s="8"/>
      <c r="C101" t="s">
        <v>76</v>
      </c>
      <c r="D101" t="s">
        <v>74</v>
      </c>
      <c r="E101" s="98">
        <v>9.5</v>
      </c>
      <c r="F101" s="68" t="s">
        <v>49</v>
      </c>
      <c r="G101" s="71">
        <v>2</v>
      </c>
      <c r="H101" s="4">
        <v>19</v>
      </c>
      <c r="J101" s="33"/>
    </row>
    <row r="102" spans="1:10">
      <c r="A102" s="32"/>
      <c r="B102" s="8"/>
      <c r="C102" t="s">
        <v>79</v>
      </c>
      <c r="D102" t="s">
        <v>137</v>
      </c>
      <c r="E102" s="98">
        <v>9.5</v>
      </c>
      <c r="F102" s="68" t="s">
        <v>49</v>
      </c>
      <c r="G102" s="61">
        <v>29</v>
      </c>
      <c r="H102" s="4">
        <v>275.5</v>
      </c>
      <c r="I102" s="4"/>
      <c r="J102" s="38"/>
    </row>
    <row r="103" spans="1:10">
      <c r="A103" s="53"/>
      <c r="B103" s="22"/>
      <c r="C103" s="21"/>
      <c r="D103" s="21"/>
      <c r="E103" s="107"/>
      <c r="F103" s="103"/>
      <c r="G103" s="104"/>
      <c r="H103" s="23"/>
      <c r="I103" s="23">
        <v>414.96000000000004</v>
      </c>
      <c r="J103" s="38"/>
    </row>
    <row r="104" spans="1:10">
      <c r="A104" s="52" t="s">
        <v>80</v>
      </c>
      <c r="B104" s="8"/>
      <c r="C104" t="s">
        <v>81</v>
      </c>
      <c r="D104" t="s">
        <v>82</v>
      </c>
      <c r="E104" s="98">
        <v>9.5</v>
      </c>
      <c r="F104" s="68" t="s">
        <v>49</v>
      </c>
      <c r="G104" s="71">
        <v>15</v>
      </c>
      <c r="H104" s="20">
        <v>142.5</v>
      </c>
      <c r="J104" s="33"/>
    </row>
    <row r="105" spans="1:10">
      <c r="A105" s="32"/>
      <c r="B105" s="8"/>
      <c r="C105" t="s">
        <v>83</v>
      </c>
      <c r="D105" t="s">
        <v>84</v>
      </c>
      <c r="E105" s="98">
        <v>9.5</v>
      </c>
      <c r="F105" s="68" t="s">
        <v>49</v>
      </c>
      <c r="G105" s="112">
        <v>8.9999999999999993E-3</v>
      </c>
      <c r="H105" s="4">
        <v>47.879999999999995</v>
      </c>
      <c r="J105" s="33"/>
    </row>
    <row r="106" spans="1:10">
      <c r="A106" s="32"/>
      <c r="B106" s="8"/>
      <c r="C106" t="s">
        <v>83</v>
      </c>
      <c r="D106" t="s">
        <v>121</v>
      </c>
      <c r="E106" s="98">
        <v>9.5</v>
      </c>
      <c r="F106" s="68" t="s">
        <v>49</v>
      </c>
      <c r="G106" s="71">
        <v>3.95</v>
      </c>
      <c r="H106" s="4">
        <v>37.524999999999999</v>
      </c>
      <c r="J106" s="33"/>
    </row>
    <row r="107" spans="1:10">
      <c r="A107" s="32"/>
      <c r="B107" s="8"/>
      <c r="C107" s="72" t="s">
        <v>83</v>
      </c>
      <c r="D107" s="146" t="s">
        <v>304</v>
      </c>
      <c r="E107" s="147"/>
      <c r="F107" s="72"/>
      <c r="G107" s="148">
        <v>5.0000000000000001E-4</v>
      </c>
      <c r="H107" s="5">
        <v>2.66</v>
      </c>
      <c r="J107" s="33"/>
    </row>
    <row r="108" spans="1:10">
      <c r="A108" s="32"/>
      <c r="B108" s="8"/>
      <c r="C108" t="s">
        <v>290</v>
      </c>
      <c r="D108" t="s">
        <v>289</v>
      </c>
      <c r="G108" s="61"/>
      <c r="H108" s="4"/>
      <c r="J108" s="33"/>
    </row>
    <row r="109" spans="1:10">
      <c r="A109" s="32"/>
      <c r="B109" s="8"/>
      <c r="C109" t="s">
        <v>290</v>
      </c>
      <c r="D109" t="s">
        <v>291</v>
      </c>
      <c r="G109" s="61"/>
      <c r="H109" s="4"/>
      <c r="J109" s="33"/>
    </row>
    <row r="110" spans="1:10">
      <c r="A110" s="32"/>
      <c r="B110" s="8"/>
      <c r="C110" t="s">
        <v>125</v>
      </c>
      <c r="G110" s="71"/>
      <c r="H110" s="4"/>
      <c r="J110" s="33"/>
    </row>
    <row r="111" spans="1:10">
      <c r="A111" s="30"/>
      <c r="B111" s="12"/>
      <c r="C111" s="1" t="s">
        <v>139</v>
      </c>
      <c r="D111" s="1"/>
      <c r="E111" s="1"/>
      <c r="F111" s="1"/>
      <c r="G111" s="182"/>
      <c r="H111" s="7"/>
      <c r="I111" s="7">
        <v>230.565</v>
      </c>
      <c r="J111" s="36">
        <v>4765.6043750000008</v>
      </c>
    </row>
    <row r="112" spans="1:10">
      <c r="A112" s="32"/>
      <c r="B112" s="8"/>
      <c r="G112" s="68"/>
      <c r="J112" s="39"/>
    </row>
    <row r="113" spans="1:10">
      <c r="A113" s="40"/>
      <c r="B113" s="42"/>
      <c r="C113" s="41"/>
      <c r="D113" s="41"/>
      <c r="E113" s="41"/>
      <c r="F113" s="41"/>
      <c r="G113" s="43"/>
      <c r="H113" s="41"/>
      <c r="I113" s="44" t="s">
        <v>85</v>
      </c>
      <c r="J113" s="45">
        <v>554.3956249999992</v>
      </c>
    </row>
    <row r="114" spans="1:10">
      <c r="A114" s="32"/>
      <c r="G114" s="4"/>
      <c r="I114" s="46"/>
      <c r="J114" s="33"/>
    </row>
    <row r="115" spans="1:10">
      <c r="A115" s="32"/>
      <c r="I115" s="46" t="s">
        <v>122</v>
      </c>
      <c r="J115" s="39">
        <v>501.64256578947379</v>
      </c>
    </row>
    <row r="116" spans="1:10">
      <c r="A116" s="32"/>
      <c r="I116" s="46"/>
      <c r="J116" s="33"/>
    </row>
    <row r="117" spans="1:10">
      <c r="A117" s="32"/>
      <c r="I117" s="46" t="s">
        <v>86</v>
      </c>
      <c r="J117" s="58">
        <v>0.89579029605263172</v>
      </c>
    </row>
    <row r="118" spans="1:10">
      <c r="A118" s="48" t="s">
        <v>87</v>
      </c>
      <c r="B118" s="1"/>
      <c r="C118" s="1"/>
      <c r="D118" s="1"/>
      <c r="E118" s="1"/>
      <c r="F118" s="1"/>
      <c r="G118" s="1"/>
      <c r="H118" s="1"/>
      <c r="I118" s="1"/>
      <c r="J118" s="31"/>
    </row>
  </sheetData>
  <conditionalFormatting sqref="G107">
    <cfRule type="cellIs" dxfId="3" priority="1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A9AB-2FAF-4C2D-98FF-961215C48BE5}">
  <dimension ref="A1:J121"/>
  <sheetViews>
    <sheetView topLeftCell="A60" zoomScaleNormal="100" zoomScaleSheetLayoutView="115" workbookViewId="0">
      <selection activeCell="B91" sqref="B91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</cols>
  <sheetData>
    <row r="1" spans="1:10" ht="18">
      <c r="A1" s="64"/>
      <c r="B1" s="65"/>
      <c r="C1" s="65"/>
      <c r="D1" s="66" t="s">
        <v>299</v>
      </c>
      <c r="E1" s="65"/>
      <c r="F1" s="65"/>
      <c r="G1" s="65"/>
      <c r="H1" s="65"/>
      <c r="I1" s="65"/>
      <c r="J1" s="67"/>
    </row>
    <row r="2" spans="1:10">
      <c r="A2" s="32"/>
      <c r="D2" s="47" t="s">
        <v>132</v>
      </c>
      <c r="J2" s="33"/>
    </row>
    <row r="3" spans="1:10">
      <c r="A3" s="32"/>
      <c r="J3" s="33"/>
    </row>
    <row r="4" spans="1:10" ht="18">
      <c r="A4" s="28"/>
      <c r="B4" s="14" t="s">
        <v>0</v>
      </c>
      <c r="C4" s="14"/>
      <c r="D4" s="66" t="s">
        <v>159</v>
      </c>
      <c r="E4" s="14"/>
      <c r="F4" s="13"/>
      <c r="G4" s="13"/>
      <c r="H4" s="13"/>
      <c r="I4" s="13"/>
      <c r="J4" s="29"/>
    </row>
    <row r="5" spans="1:10">
      <c r="A5" s="32"/>
      <c r="B5" s="55" t="s">
        <v>1</v>
      </c>
      <c r="C5" s="2">
        <v>2026</v>
      </c>
      <c r="F5" s="46" t="s">
        <v>123</v>
      </c>
      <c r="G5">
        <v>10</v>
      </c>
      <c r="H5" t="s">
        <v>2</v>
      </c>
      <c r="J5" s="33"/>
    </row>
    <row r="6" spans="1:10">
      <c r="A6" s="32"/>
      <c r="B6" s="55" t="s">
        <v>124</v>
      </c>
      <c r="C6" s="54">
        <v>46112</v>
      </c>
      <c r="F6" s="46" t="s">
        <v>3</v>
      </c>
      <c r="J6" s="33"/>
    </row>
    <row r="7" spans="1:10">
      <c r="A7" s="32"/>
      <c r="F7" s="46" t="s">
        <v>126</v>
      </c>
      <c r="G7">
        <v>35</v>
      </c>
      <c r="H7" t="s">
        <v>158</v>
      </c>
      <c r="J7" s="33"/>
    </row>
    <row r="8" spans="1:10">
      <c r="A8" s="34" t="s">
        <v>4</v>
      </c>
      <c r="B8" s="13"/>
      <c r="C8" s="13"/>
      <c r="D8" s="13"/>
      <c r="E8" s="13"/>
      <c r="F8" s="13"/>
      <c r="G8" s="13"/>
      <c r="H8" s="13"/>
      <c r="I8" s="13"/>
      <c r="J8" s="29"/>
    </row>
    <row r="9" spans="1:10">
      <c r="A9" s="56" t="s">
        <v>5</v>
      </c>
      <c r="B9" s="21"/>
      <c r="C9" s="21"/>
      <c r="D9" s="21"/>
      <c r="E9" s="57" t="s">
        <v>6</v>
      </c>
      <c r="F9" s="57" t="s">
        <v>7</v>
      </c>
      <c r="G9" s="57" t="s">
        <v>8</v>
      </c>
      <c r="H9" s="57" t="s">
        <v>9</v>
      </c>
      <c r="I9" s="57" t="s">
        <v>10</v>
      </c>
      <c r="J9" s="35" t="s">
        <v>11</v>
      </c>
    </row>
    <row r="10" spans="1:10">
      <c r="A10" s="50" t="s">
        <v>24</v>
      </c>
      <c r="E10" s="80">
        <v>2000</v>
      </c>
      <c r="F10" s="68" t="s">
        <v>160</v>
      </c>
      <c r="G10" s="71">
        <v>2.25</v>
      </c>
      <c r="H10" s="4">
        <v>4500</v>
      </c>
      <c r="I10" s="4"/>
      <c r="J10" s="33"/>
    </row>
    <row r="11" spans="1:10">
      <c r="A11" s="50" t="s">
        <v>14</v>
      </c>
      <c r="C11" t="s">
        <v>227</v>
      </c>
      <c r="E11" s="98">
        <v>7.45</v>
      </c>
      <c r="F11" s="68" t="s">
        <v>274</v>
      </c>
      <c r="G11" s="61">
        <v>150</v>
      </c>
      <c r="H11" s="4">
        <v>1117.5</v>
      </c>
      <c r="I11" s="4"/>
      <c r="J11" s="33"/>
    </row>
    <row r="12" spans="1:10">
      <c r="A12" s="50" t="s">
        <v>161</v>
      </c>
      <c r="E12" s="80">
        <v>3400</v>
      </c>
      <c r="F12" s="68" t="s">
        <v>17</v>
      </c>
      <c r="G12" s="71">
        <v>0.25</v>
      </c>
      <c r="H12" s="4">
        <v>850</v>
      </c>
      <c r="I12" s="4"/>
      <c r="J12" s="33"/>
    </row>
    <row r="13" spans="1:10">
      <c r="A13" s="50" t="s">
        <v>162</v>
      </c>
      <c r="E13" s="80">
        <v>5000</v>
      </c>
      <c r="F13" s="68" t="s">
        <v>17</v>
      </c>
      <c r="G13" s="71">
        <v>0.25</v>
      </c>
      <c r="H13" s="4">
        <v>1250</v>
      </c>
      <c r="I13" s="4"/>
      <c r="J13" s="33"/>
    </row>
    <row r="14" spans="1:10">
      <c r="A14" s="32"/>
      <c r="E14" s="80"/>
      <c r="F14" s="68"/>
      <c r="G14" s="71"/>
      <c r="H14" s="4"/>
      <c r="I14" s="4">
        <v>7717.5</v>
      </c>
      <c r="J14" s="39">
        <v>7717.5</v>
      </c>
    </row>
    <row r="15" spans="1:10">
      <c r="A15" s="32"/>
      <c r="E15" s="68"/>
      <c r="F15" s="68"/>
      <c r="G15" s="68"/>
      <c r="J15" s="33"/>
    </row>
    <row r="16" spans="1:10">
      <c r="A16" s="34" t="s">
        <v>18</v>
      </c>
      <c r="B16" s="13"/>
      <c r="C16" s="13"/>
      <c r="D16" s="13"/>
      <c r="E16" s="109"/>
      <c r="F16" s="109"/>
      <c r="G16" s="109"/>
      <c r="H16" s="13"/>
      <c r="I16" s="13"/>
      <c r="J16" s="29"/>
    </row>
    <row r="17" spans="1:10">
      <c r="A17" s="49" t="s">
        <v>19</v>
      </c>
      <c r="B17" s="15" t="s">
        <v>20</v>
      </c>
      <c r="C17" s="15" t="s">
        <v>21</v>
      </c>
      <c r="D17" s="15" t="s">
        <v>5</v>
      </c>
      <c r="E17" s="110" t="s">
        <v>22</v>
      </c>
      <c r="F17" s="110" t="s">
        <v>7</v>
      </c>
      <c r="G17" s="118" t="s">
        <v>8</v>
      </c>
      <c r="H17" s="119" t="s">
        <v>23</v>
      </c>
      <c r="I17" s="27" t="s">
        <v>10</v>
      </c>
      <c r="J17" s="37" t="s">
        <v>11</v>
      </c>
    </row>
    <row r="18" spans="1:10">
      <c r="A18" s="51" t="s">
        <v>24</v>
      </c>
      <c r="B18" s="16"/>
      <c r="C18" s="17" t="s">
        <v>24</v>
      </c>
      <c r="D18" s="17" t="s">
        <v>286</v>
      </c>
      <c r="E18" s="111">
        <v>10</v>
      </c>
      <c r="F18" s="100" t="s">
        <v>25</v>
      </c>
      <c r="G18" s="101">
        <v>7.1</v>
      </c>
      <c r="H18" s="4">
        <v>71</v>
      </c>
      <c r="I18" s="17"/>
      <c r="J18" s="33"/>
    </row>
    <row r="19" spans="1:10">
      <c r="A19" s="32"/>
      <c r="B19" s="8"/>
      <c r="C19" t="s">
        <v>26</v>
      </c>
      <c r="D19" t="s">
        <v>27</v>
      </c>
      <c r="E19" s="80">
        <v>10</v>
      </c>
      <c r="F19" s="68" t="s">
        <v>25</v>
      </c>
      <c r="G19" s="71">
        <v>0.04</v>
      </c>
      <c r="H19" s="5">
        <v>0.4</v>
      </c>
      <c r="I19" s="4">
        <v>71.400000000000006</v>
      </c>
      <c r="J19" s="38"/>
    </row>
    <row r="20" spans="1:10">
      <c r="A20" s="51" t="s">
        <v>28</v>
      </c>
      <c r="B20" s="16"/>
      <c r="C20" s="17" t="s">
        <v>29</v>
      </c>
      <c r="D20" s="17" t="s">
        <v>30</v>
      </c>
      <c r="E20" s="63">
        <v>4</v>
      </c>
      <c r="F20" s="100" t="s">
        <v>31</v>
      </c>
      <c r="G20" s="101">
        <v>6</v>
      </c>
      <c r="H20" s="20">
        <v>24</v>
      </c>
      <c r="I20" s="17"/>
      <c r="J20" s="33"/>
    </row>
    <row r="21" spans="1:10">
      <c r="A21" s="32"/>
      <c r="B21" s="8"/>
      <c r="C21" t="s">
        <v>29</v>
      </c>
      <c r="D21" t="s">
        <v>32</v>
      </c>
      <c r="E21" s="68">
        <v>0.1</v>
      </c>
      <c r="F21" s="68" t="s">
        <v>31</v>
      </c>
      <c r="G21" s="61">
        <v>35</v>
      </c>
      <c r="H21" s="5">
        <v>3.5</v>
      </c>
      <c r="J21" s="33"/>
    </row>
    <row r="22" spans="1:10">
      <c r="A22" s="32"/>
      <c r="B22" s="8"/>
      <c r="C22" t="s">
        <v>33</v>
      </c>
      <c r="D22" t="s">
        <v>131</v>
      </c>
      <c r="E22" s="68">
        <v>1</v>
      </c>
      <c r="F22" s="68" t="s">
        <v>34</v>
      </c>
      <c r="G22" s="61">
        <v>28</v>
      </c>
      <c r="H22" s="4">
        <v>28</v>
      </c>
      <c r="J22" s="33"/>
    </row>
    <row r="23" spans="1:10">
      <c r="A23" s="32"/>
      <c r="B23" s="8"/>
      <c r="C23" t="s">
        <v>35</v>
      </c>
      <c r="D23" t="s">
        <v>127</v>
      </c>
      <c r="E23" s="68">
        <v>1</v>
      </c>
      <c r="F23" s="68" t="s">
        <v>34</v>
      </c>
      <c r="G23" s="61">
        <v>200</v>
      </c>
      <c r="H23" s="4">
        <v>200</v>
      </c>
      <c r="J23" s="33"/>
    </row>
    <row r="24" spans="1:10">
      <c r="A24" s="32"/>
      <c r="B24" s="8"/>
      <c r="C24" t="s">
        <v>35</v>
      </c>
      <c r="D24" t="s">
        <v>248</v>
      </c>
      <c r="E24" s="68">
        <v>1</v>
      </c>
      <c r="F24" s="68" t="s">
        <v>34</v>
      </c>
      <c r="G24" s="61">
        <v>140</v>
      </c>
      <c r="H24" s="4">
        <v>140</v>
      </c>
      <c r="J24" s="33"/>
    </row>
    <row r="25" spans="1:10">
      <c r="A25" s="32"/>
      <c r="B25" s="8"/>
      <c r="C25" t="s">
        <v>35</v>
      </c>
      <c r="D25" t="s">
        <v>300</v>
      </c>
      <c r="E25" s="68">
        <v>1</v>
      </c>
      <c r="F25" s="68" t="s">
        <v>34</v>
      </c>
      <c r="G25" s="61">
        <v>140</v>
      </c>
      <c r="H25" s="4">
        <v>140</v>
      </c>
      <c r="J25" s="33"/>
    </row>
    <row r="26" spans="1:10">
      <c r="A26" s="32"/>
      <c r="B26" s="8"/>
      <c r="C26" t="s">
        <v>35</v>
      </c>
      <c r="D26" t="s">
        <v>267</v>
      </c>
      <c r="E26" s="68">
        <v>1</v>
      </c>
      <c r="F26" s="68" t="s">
        <v>34</v>
      </c>
      <c r="G26" s="61">
        <v>55</v>
      </c>
      <c r="H26" s="4">
        <v>55</v>
      </c>
      <c r="J26" s="33"/>
    </row>
    <row r="27" spans="1:10">
      <c r="A27" s="32"/>
      <c r="B27" s="8" t="s">
        <v>167</v>
      </c>
      <c r="C27" t="s">
        <v>37</v>
      </c>
      <c r="D27" s="9" t="s">
        <v>128</v>
      </c>
      <c r="E27" s="68">
        <v>1</v>
      </c>
      <c r="F27" s="68" t="s">
        <v>34</v>
      </c>
      <c r="G27" s="61">
        <v>150</v>
      </c>
      <c r="H27" s="4">
        <v>150</v>
      </c>
      <c r="J27" s="33"/>
    </row>
    <row r="28" spans="1:10">
      <c r="A28" s="32"/>
      <c r="B28" s="8"/>
      <c r="C28" t="s">
        <v>35</v>
      </c>
      <c r="D28" t="s">
        <v>267</v>
      </c>
      <c r="E28" s="68">
        <v>1</v>
      </c>
      <c r="F28" s="68" t="s">
        <v>34</v>
      </c>
      <c r="G28" s="61">
        <v>55</v>
      </c>
      <c r="H28" s="4">
        <v>55</v>
      </c>
      <c r="I28" s="4">
        <v>795.5</v>
      </c>
      <c r="J28" s="38"/>
    </row>
    <row r="29" spans="1:10">
      <c r="A29" s="51" t="s">
        <v>29</v>
      </c>
      <c r="B29" s="16" t="s">
        <v>101</v>
      </c>
      <c r="C29" s="17" t="s">
        <v>29</v>
      </c>
      <c r="D29" s="17" t="s">
        <v>163</v>
      </c>
      <c r="E29" s="63">
        <v>4</v>
      </c>
      <c r="F29" s="100" t="s">
        <v>31</v>
      </c>
      <c r="G29" s="60">
        <v>32.270000000000003</v>
      </c>
      <c r="H29" s="20">
        <v>129.08000000000001</v>
      </c>
      <c r="I29" s="17"/>
      <c r="J29" s="33"/>
    </row>
    <row r="30" spans="1:10">
      <c r="A30" s="32"/>
      <c r="B30" s="8"/>
      <c r="E30" s="80"/>
      <c r="F30" s="68"/>
      <c r="G30" s="71"/>
      <c r="H30" s="4"/>
      <c r="J30" s="33"/>
    </row>
    <row r="31" spans="1:10">
      <c r="A31" s="32"/>
      <c r="B31" s="8" t="s">
        <v>168</v>
      </c>
      <c r="C31" t="s">
        <v>29</v>
      </c>
      <c r="D31" t="s">
        <v>164</v>
      </c>
      <c r="E31" s="98">
        <v>2</v>
      </c>
      <c r="F31" s="68" t="s">
        <v>31</v>
      </c>
      <c r="G31" s="61">
        <v>11.1</v>
      </c>
      <c r="H31" s="4">
        <v>22.2</v>
      </c>
      <c r="J31" s="33"/>
    </row>
    <row r="32" spans="1:10">
      <c r="A32" s="32"/>
      <c r="B32" s="8" t="s">
        <v>168</v>
      </c>
      <c r="C32" t="s">
        <v>29</v>
      </c>
      <c r="D32" t="s">
        <v>165</v>
      </c>
      <c r="E32" s="98">
        <v>1.5</v>
      </c>
      <c r="F32" s="68" t="s">
        <v>31</v>
      </c>
      <c r="G32" s="61">
        <v>32.76</v>
      </c>
      <c r="H32" s="4">
        <v>49.14</v>
      </c>
      <c r="J32" s="33"/>
    </row>
    <row r="33" spans="1:10">
      <c r="A33" s="32"/>
      <c r="B33" s="8"/>
      <c r="E33" s="98"/>
      <c r="F33" s="68"/>
      <c r="G33" s="61"/>
      <c r="H33" s="4"/>
      <c r="J33" s="33"/>
    </row>
    <row r="34" spans="1:10">
      <c r="A34" s="32"/>
      <c r="B34" s="8" t="s">
        <v>169</v>
      </c>
      <c r="C34" t="s">
        <v>29</v>
      </c>
      <c r="D34" t="s">
        <v>105</v>
      </c>
      <c r="E34" s="102">
        <v>1.75</v>
      </c>
      <c r="F34" s="68" t="s">
        <v>31</v>
      </c>
      <c r="G34" s="61">
        <v>72</v>
      </c>
      <c r="H34" s="4">
        <v>126</v>
      </c>
      <c r="J34" s="33"/>
    </row>
    <row r="35" spans="1:10">
      <c r="A35" s="32"/>
      <c r="B35" s="8"/>
      <c r="E35" s="102"/>
      <c r="F35" s="68"/>
      <c r="G35" s="61"/>
      <c r="H35" s="4"/>
      <c r="J35" s="33"/>
    </row>
    <row r="36" spans="1:10">
      <c r="A36" s="32"/>
      <c r="B36" s="8" t="s">
        <v>169</v>
      </c>
      <c r="C36" t="s">
        <v>29</v>
      </c>
      <c r="D36" t="s">
        <v>166</v>
      </c>
      <c r="E36" s="102">
        <v>0.75</v>
      </c>
      <c r="F36" s="68" t="s">
        <v>31</v>
      </c>
      <c r="G36" s="61">
        <v>87</v>
      </c>
      <c r="H36" s="4">
        <v>65.25</v>
      </c>
      <c r="J36" s="33"/>
    </row>
    <row r="37" spans="1:10">
      <c r="A37" s="32"/>
      <c r="B37" s="8"/>
      <c r="E37" s="102"/>
      <c r="F37" s="68"/>
      <c r="G37" s="61"/>
      <c r="H37" s="4"/>
      <c r="J37" s="33"/>
    </row>
    <row r="38" spans="1:10">
      <c r="A38" s="32"/>
      <c r="B38" s="8"/>
      <c r="E38" s="68"/>
      <c r="F38" s="68"/>
      <c r="G38" s="61"/>
      <c r="H38" s="4"/>
      <c r="J38" s="33"/>
    </row>
    <row r="39" spans="1:10">
      <c r="A39" s="32"/>
      <c r="B39" s="8"/>
      <c r="C39" t="s">
        <v>33</v>
      </c>
      <c r="D39" t="s">
        <v>131</v>
      </c>
      <c r="E39" s="68">
        <v>2</v>
      </c>
      <c r="F39" s="68" t="s">
        <v>34</v>
      </c>
      <c r="G39" s="61">
        <v>28</v>
      </c>
      <c r="H39" s="4">
        <v>56</v>
      </c>
      <c r="J39" s="38"/>
    </row>
    <row r="40" spans="1:10">
      <c r="A40" s="53"/>
      <c r="B40" s="22"/>
      <c r="C40" s="21"/>
      <c r="D40" s="21"/>
      <c r="E40" s="103"/>
      <c r="F40" s="103"/>
      <c r="G40" s="104"/>
      <c r="H40" s="23"/>
      <c r="I40" s="23">
        <v>447.67</v>
      </c>
      <c r="J40" s="38"/>
    </row>
    <row r="41" spans="1:10">
      <c r="A41" s="52" t="s">
        <v>39</v>
      </c>
      <c r="B41" s="8" t="s">
        <v>108</v>
      </c>
      <c r="C41" t="s">
        <v>77</v>
      </c>
      <c r="D41" t="s">
        <v>255</v>
      </c>
      <c r="E41" s="98">
        <v>5</v>
      </c>
      <c r="F41" s="68" t="s">
        <v>25</v>
      </c>
      <c r="G41" s="61">
        <v>17.38</v>
      </c>
      <c r="H41" s="4">
        <v>86.899999999999991</v>
      </c>
      <c r="J41" s="33"/>
    </row>
    <row r="42" spans="1:10">
      <c r="A42" s="32"/>
      <c r="B42" s="8"/>
      <c r="E42" s="98"/>
      <c r="F42" s="68"/>
      <c r="G42" s="61"/>
      <c r="H42" s="4"/>
      <c r="J42" s="33"/>
    </row>
    <row r="43" spans="1:10">
      <c r="A43" s="32"/>
      <c r="B43" s="8"/>
      <c r="C43" t="s">
        <v>170</v>
      </c>
      <c r="E43" s="68"/>
      <c r="F43" s="68"/>
      <c r="G43" s="61"/>
      <c r="H43" s="4"/>
      <c r="J43" s="33"/>
    </row>
    <row r="44" spans="1:10">
      <c r="A44" s="32"/>
      <c r="E44" s="68"/>
      <c r="F44" s="68"/>
      <c r="G44" s="61"/>
      <c r="H44" s="4"/>
      <c r="J44" s="33"/>
    </row>
    <row r="45" spans="1:10">
      <c r="A45" s="32"/>
      <c r="B45" s="8"/>
      <c r="C45" t="s">
        <v>42</v>
      </c>
      <c r="D45" t="s">
        <v>131</v>
      </c>
      <c r="E45" s="68">
        <v>1</v>
      </c>
      <c r="F45" s="68" t="s">
        <v>34</v>
      </c>
      <c r="G45" s="61">
        <v>28</v>
      </c>
      <c r="H45" s="4">
        <v>28</v>
      </c>
      <c r="I45" s="4"/>
      <c r="J45" s="38"/>
    </row>
    <row r="46" spans="1:10">
      <c r="A46" s="32"/>
      <c r="B46" s="8"/>
      <c r="E46" s="68"/>
      <c r="F46" s="68"/>
      <c r="G46" s="61"/>
      <c r="H46" s="23"/>
      <c r="I46" s="4">
        <v>114.89999999999999</v>
      </c>
      <c r="J46" s="38"/>
    </row>
    <row r="47" spans="1:10">
      <c r="A47" s="51" t="s">
        <v>43</v>
      </c>
      <c r="B47" s="16"/>
      <c r="C47" s="17" t="s">
        <v>44</v>
      </c>
      <c r="D47" s="17" t="s">
        <v>264</v>
      </c>
      <c r="E47" s="100">
        <v>1</v>
      </c>
      <c r="F47" s="100" t="s">
        <v>34</v>
      </c>
      <c r="G47" s="60">
        <v>61</v>
      </c>
      <c r="H47" s="5">
        <v>6.1</v>
      </c>
      <c r="I47" s="17"/>
      <c r="J47" s="33"/>
    </row>
    <row r="48" spans="1:10">
      <c r="A48" s="32"/>
      <c r="B48" s="8"/>
      <c r="C48" t="s">
        <v>44</v>
      </c>
      <c r="D48" s="9" t="s">
        <v>262</v>
      </c>
      <c r="E48" s="68">
        <v>1</v>
      </c>
      <c r="F48" s="68" t="s">
        <v>34</v>
      </c>
      <c r="G48" s="61">
        <v>48</v>
      </c>
      <c r="H48" s="5">
        <v>4.8</v>
      </c>
      <c r="J48" s="33"/>
    </row>
    <row r="49" spans="1:10">
      <c r="A49" s="32"/>
      <c r="B49" s="8"/>
      <c r="C49" t="s">
        <v>44</v>
      </c>
      <c r="D49" s="9" t="s">
        <v>263</v>
      </c>
      <c r="E49" s="68">
        <v>1</v>
      </c>
      <c r="F49" s="68" t="s">
        <v>34</v>
      </c>
      <c r="G49" s="61">
        <v>47</v>
      </c>
      <c r="H49" s="5">
        <v>4.7</v>
      </c>
      <c r="J49" s="33"/>
    </row>
    <row r="50" spans="1:10">
      <c r="A50" s="32"/>
      <c r="B50" s="8"/>
      <c r="C50" t="s">
        <v>214</v>
      </c>
      <c r="D50" s="9" t="s">
        <v>259</v>
      </c>
      <c r="E50" s="68">
        <v>0</v>
      </c>
      <c r="F50" s="68" t="s">
        <v>34</v>
      </c>
      <c r="G50" s="61">
        <v>80</v>
      </c>
      <c r="H50" s="5"/>
      <c r="J50" s="33"/>
    </row>
    <row r="51" spans="1:10">
      <c r="A51" s="32"/>
      <c r="B51" s="59" t="s">
        <v>129</v>
      </c>
      <c r="C51" t="s">
        <v>43</v>
      </c>
      <c r="D51" s="9" t="s">
        <v>45</v>
      </c>
      <c r="E51" s="68">
        <v>800</v>
      </c>
      <c r="F51" s="68" t="s">
        <v>25</v>
      </c>
      <c r="G51" s="181">
        <v>8.5000000000000006E-2</v>
      </c>
      <c r="H51" s="4">
        <v>68</v>
      </c>
      <c r="J51" s="33"/>
    </row>
    <row r="52" spans="1:10">
      <c r="A52" s="32"/>
      <c r="B52" s="8" t="s">
        <v>109</v>
      </c>
      <c r="C52" t="s">
        <v>43</v>
      </c>
      <c r="D52" s="9" t="s">
        <v>171</v>
      </c>
      <c r="E52" s="80">
        <v>150</v>
      </c>
      <c r="F52" s="68" t="s">
        <v>25</v>
      </c>
      <c r="G52" s="71">
        <v>1.36548</v>
      </c>
      <c r="H52" s="4">
        <v>204.822</v>
      </c>
      <c r="J52" s="33"/>
    </row>
    <row r="53" spans="1:10">
      <c r="A53" s="32"/>
      <c r="B53" s="8" t="s">
        <v>172</v>
      </c>
      <c r="C53" t="s">
        <v>43</v>
      </c>
      <c r="D53" s="9" t="s">
        <v>89</v>
      </c>
      <c r="E53" s="80">
        <v>150</v>
      </c>
      <c r="F53" s="68" t="s">
        <v>25</v>
      </c>
      <c r="G53" s="71">
        <v>0.75</v>
      </c>
      <c r="H53" s="4">
        <v>112.5</v>
      </c>
      <c r="J53" s="33"/>
    </row>
    <row r="54" spans="1:10">
      <c r="A54" s="32"/>
      <c r="B54" s="8" t="s">
        <v>173</v>
      </c>
      <c r="C54" t="s">
        <v>43</v>
      </c>
      <c r="D54" s="9" t="s">
        <v>90</v>
      </c>
      <c r="E54" s="80">
        <v>150</v>
      </c>
      <c r="F54" s="68" t="s">
        <v>25</v>
      </c>
      <c r="G54" s="71">
        <v>0.95</v>
      </c>
      <c r="H54" s="4">
        <v>142.5</v>
      </c>
      <c r="J54" s="33"/>
    </row>
    <row r="55" spans="1:10">
      <c r="A55" s="32"/>
      <c r="B55" s="8" t="s">
        <v>174</v>
      </c>
      <c r="C55" t="s">
        <v>43</v>
      </c>
      <c r="D55" s="9" t="s">
        <v>90</v>
      </c>
      <c r="E55" s="80">
        <v>150</v>
      </c>
      <c r="F55" s="68" t="s">
        <v>25</v>
      </c>
      <c r="G55" s="71">
        <v>0.95</v>
      </c>
      <c r="H55" s="4">
        <v>142.5</v>
      </c>
      <c r="J55" s="33"/>
    </row>
    <row r="56" spans="1:10">
      <c r="A56" s="32"/>
      <c r="B56" s="8" t="s">
        <v>175</v>
      </c>
      <c r="C56" t="s">
        <v>43</v>
      </c>
      <c r="D56" s="9" t="s">
        <v>90</v>
      </c>
      <c r="E56" s="80">
        <v>60</v>
      </c>
      <c r="F56" s="68" t="s">
        <v>25</v>
      </c>
      <c r="G56" s="71">
        <v>0.95</v>
      </c>
      <c r="H56" s="4">
        <v>57</v>
      </c>
      <c r="J56" s="33"/>
    </row>
    <row r="57" spans="1:10">
      <c r="A57" s="32"/>
      <c r="B57" s="8" t="s">
        <v>175</v>
      </c>
      <c r="C57" t="s">
        <v>43</v>
      </c>
      <c r="D57" s="9" t="s">
        <v>177</v>
      </c>
      <c r="E57" s="80">
        <v>50</v>
      </c>
      <c r="F57" s="68" t="s">
        <v>25</v>
      </c>
      <c r="G57" s="71">
        <v>0.91</v>
      </c>
      <c r="H57" s="4">
        <v>45.5</v>
      </c>
      <c r="J57" s="33"/>
    </row>
    <row r="58" spans="1:10">
      <c r="A58" s="32"/>
      <c r="B58" s="8" t="s">
        <v>176</v>
      </c>
      <c r="C58" t="s">
        <v>43</v>
      </c>
      <c r="D58" s="9" t="s">
        <v>90</v>
      </c>
      <c r="E58" s="80">
        <v>60</v>
      </c>
      <c r="F58" s="68" t="s">
        <v>25</v>
      </c>
      <c r="G58" s="71">
        <v>0.95</v>
      </c>
      <c r="H58" s="4">
        <v>57</v>
      </c>
      <c r="J58" s="33"/>
    </row>
    <row r="59" spans="1:10">
      <c r="A59" s="32"/>
      <c r="B59" s="8"/>
      <c r="C59" t="s">
        <v>46</v>
      </c>
      <c r="D59" t="s">
        <v>278</v>
      </c>
      <c r="E59" s="68">
        <v>0</v>
      </c>
      <c r="F59" s="68" t="s">
        <v>34</v>
      </c>
      <c r="G59" s="71">
        <v>13.4</v>
      </c>
      <c r="H59" s="4">
        <v>0</v>
      </c>
      <c r="J59" s="33"/>
    </row>
    <row r="60" spans="1:10">
      <c r="A60" s="32"/>
      <c r="B60" s="8"/>
      <c r="C60" t="s">
        <v>46</v>
      </c>
      <c r="D60" t="s">
        <v>279</v>
      </c>
      <c r="E60" s="80">
        <v>0</v>
      </c>
      <c r="F60" s="68" t="s">
        <v>49</v>
      </c>
      <c r="G60" s="71">
        <v>34</v>
      </c>
      <c r="H60" s="4">
        <v>0</v>
      </c>
      <c r="J60" s="33"/>
    </row>
    <row r="61" spans="1:10">
      <c r="A61" s="32"/>
      <c r="B61" s="8"/>
      <c r="C61" t="s">
        <v>46</v>
      </c>
      <c r="D61" t="s">
        <v>48</v>
      </c>
      <c r="E61" s="68">
        <v>5</v>
      </c>
      <c r="F61" s="68" t="s">
        <v>34</v>
      </c>
      <c r="G61" s="61">
        <v>13</v>
      </c>
      <c r="H61" s="4">
        <v>65</v>
      </c>
      <c r="J61" s="33"/>
    </row>
    <row r="62" spans="1:10">
      <c r="A62" s="32"/>
      <c r="B62" s="8"/>
      <c r="C62" t="s">
        <v>43</v>
      </c>
      <c r="D62" t="s">
        <v>26</v>
      </c>
      <c r="E62" s="102">
        <v>0.77</v>
      </c>
      <c r="F62" s="68" t="s">
        <v>49</v>
      </c>
      <c r="G62" s="61">
        <v>19</v>
      </c>
      <c r="H62" s="4">
        <v>14.63</v>
      </c>
      <c r="I62" s="4"/>
      <c r="J62" s="38"/>
    </row>
    <row r="63" spans="1:10">
      <c r="A63" s="53"/>
      <c r="B63" s="22"/>
      <c r="C63" s="21"/>
      <c r="D63" s="21"/>
      <c r="E63" s="106"/>
      <c r="F63" s="103"/>
      <c r="G63" s="104"/>
      <c r="H63" s="23"/>
      <c r="I63" s="23">
        <v>925.05200000000002</v>
      </c>
      <c r="J63" s="38"/>
    </row>
    <row r="64" spans="1:10">
      <c r="A64" s="52" t="s">
        <v>50</v>
      </c>
      <c r="B64" s="8"/>
      <c r="C64" t="s">
        <v>51</v>
      </c>
      <c r="D64" t="s">
        <v>91</v>
      </c>
      <c r="E64" s="80"/>
      <c r="F64" s="68" t="s">
        <v>34</v>
      </c>
      <c r="G64" s="61">
        <v>260</v>
      </c>
      <c r="H64" s="4"/>
      <c r="J64" s="33"/>
    </row>
    <row r="65" spans="1:10">
      <c r="A65" s="32"/>
      <c r="B65" s="8" t="s">
        <v>179</v>
      </c>
      <c r="C65" t="s">
        <v>50</v>
      </c>
      <c r="D65" t="s">
        <v>92</v>
      </c>
      <c r="E65" s="102">
        <v>0.3</v>
      </c>
      <c r="F65" s="68" t="s">
        <v>31</v>
      </c>
      <c r="G65" s="61">
        <v>43</v>
      </c>
      <c r="H65" s="4">
        <v>12.9</v>
      </c>
      <c r="J65" s="33"/>
    </row>
    <row r="66" spans="1:10">
      <c r="A66" s="32"/>
      <c r="B66" s="8" t="s">
        <v>181</v>
      </c>
      <c r="C66" t="s">
        <v>50</v>
      </c>
      <c r="D66" t="s">
        <v>93</v>
      </c>
      <c r="E66" s="102">
        <v>0.4</v>
      </c>
      <c r="F66" s="68" t="s">
        <v>31</v>
      </c>
      <c r="G66" s="61">
        <v>76</v>
      </c>
      <c r="H66" s="4">
        <v>30.400000000000002</v>
      </c>
      <c r="J66" s="33"/>
    </row>
    <row r="67" spans="1:10">
      <c r="A67" s="32"/>
      <c r="B67" s="8" t="s">
        <v>181</v>
      </c>
      <c r="C67" t="s">
        <v>50</v>
      </c>
      <c r="D67" t="s">
        <v>94</v>
      </c>
      <c r="E67" s="102">
        <v>0.75</v>
      </c>
      <c r="F67" s="68" t="s">
        <v>31</v>
      </c>
      <c r="G67" s="61">
        <v>38</v>
      </c>
      <c r="H67" s="4">
        <v>28.5</v>
      </c>
      <c r="J67" s="33"/>
    </row>
    <row r="68" spans="1:10">
      <c r="A68" s="32"/>
      <c r="B68" s="8" t="s">
        <v>182</v>
      </c>
      <c r="C68" t="s">
        <v>50</v>
      </c>
      <c r="D68" t="s">
        <v>93</v>
      </c>
      <c r="E68" s="102">
        <v>0.6</v>
      </c>
      <c r="F68" s="68" t="s">
        <v>31</v>
      </c>
      <c r="G68" s="61">
        <v>76</v>
      </c>
      <c r="H68" s="4">
        <v>45.6</v>
      </c>
      <c r="J68" s="33"/>
    </row>
    <row r="69" spans="1:10">
      <c r="A69" s="32"/>
      <c r="B69" s="8" t="s">
        <v>182</v>
      </c>
      <c r="C69" t="s">
        <v>50</v>
      </c>
      <c r="D69" t="s">
        <v>184</v>
      </c>
      <c r="E69" s="102">
        <v>0.6</v>
      </c>
      <c r="F69" s="68" t="s">
        <v>31</v>
      </c>
      <c r="G69" s="61">
        <v>115</v>
      </c>
      <c r="H69" s="4">
        <v>69</v>
      </c>
      <c r="J69" s="33"/>
    </row>
    <row r="70" spans="1:10">
      <c r="A70" s="32"/>
      <c r="B70" s="69" t="s">
        <v>183</v>
      </c>
      <c r="C70" t="s">
        <v>50</v>
      </c>
      <c r="D70" t="s">
        <v>93</v>
      </c>
      <c r="E70" s="102">
        <v>0.4</v>
      </c>
      <c r="F70" s="68" t="s">
        <v>31</v>
      </c>
      <c r="G70" s="61">
        <v>76</v>
      </c>
      <c r="H70" s="4">
        <v>30.400000000000002</v>
      </c>
      <c r="J70" s="33"/>
    </row>
    <row r="71" spans="1:10">
      <c r="A71" s="32"/>
      <c r="B71" s="69" t="s">
        <v>183</v>
      </c>
      <c r="C71" t="s">
        <v>50</v>
      </c>
      <c r="D71" t="s">
        <v>178</v>
      </c>
      <c r="E71" s="102">
        <v>0.5</v>
      </c>
      <c r="F71" s="68" t="s">
        <v>31</v>
      </c>
      <c r="G71" s="61">
        <v>19</v>
      </c>
      <c r="H71" s="4">
        <v>9.5</v>
      </c>
      <c r="J71" s="33"/>
    </row>
    <row r="72" spans="1:10">
      <c r="A72" s="32"/>
      <c r="B72" s="8"/>
      <c r="E72" s="102"/>
      <c r="F72" s="68"/>
      <c r="G72" s="61"/>
      <c r="H72" s="4"/>
      <c r="J72" s="33"/>
    </row>
    <row r="73" spans="1:10">
      <c r="A73" s="32"/>
      <c r="B73" s="8"/>
      <c r="E73" s="102"/>
      <c r="F73" s="68"/>
      <c r="G73" s="61"/>
      <c r="H73" s="4"/>
      <c r="J73" s="33"/>
    </row>
    <row r="74" spans="1:10">
      <c r="A74" s="32"/>
      <c r="B74" s="8"/>
      <c r="C74" t="s">
        <v>52</v>
      </c>
      <c r="D74" t="s">
        <v>131</v>
      </c>
      <c r="E74" s="68">
        <v>3</v>
      </c>
      <c r="F74" s="68" t="s">
        <v>34</v>
      </c>
      <c r="G74" s="61">
        <v>28</v>
      </c>
      <c r="H74" s="4">
        <v>84</v>
      </c>
      <c r="I74" s="4"/>
      <c r="J74" s="38"/>
    </row>
    <row r="75" spans="1:10">
      <c r="A75" s="32"/>
      <c r="B75" s="8"/>
      <c r="E75" s="113"/>
      <c r="F75" s="113"/>
      <c r="G75" s="114"/>
      <c r="H75" s="81"/>
      <c r="I75" s="81">
        <v>310.3</v>
      </c>
      <c r="J75" s="38"/>
    </row>
    <row r="76" spans="1:10">
      <c r="A76" s="51" t="s">
        <v>53</v>
      </c>
      <c r="B76" s="16" t="s">
        <v>179</v>
      </c>
      <c r="C76" s="17" t="s">
        <v>53</v>
      </c>
      <c r="D76" s="17" t="s">
        <v>180</v>
      </c>
      <c r="E76" s="98">
        <v>1.6</v>
      </c>
      <c r="F76" s="68" t="s">
        <v>31</v>
      </c>
      <c r="G76" s="61">
        <v>87</v>
      </c>
      <c r="H76" s="4">
        <v>139.20000000000002</v>
      </c>
      <c r="J76" s="33"/>
    </row>
    <row r="77" spans="1:10">
      <c r="A77" s="32"/>
      <c r="B77" s="8"/>
      <c r="E77" s="68"/>
      <c r="F77" s="68"/>
      <c r="G77" s="61"/>
      <c r="H77" s="4"/>
      <c r="J77" s="33"/>
    </row>
    <row r="78" spans="1:10">
      <c r="A78" s="32"/>
      <c r="B78" s="8"/>
      <c r="E78" s="68"/>
      <c r="F78" s="68"/>
      <c r="G78" s="61"/>
      <c r="H78" s="4"/>
      <c r="J78" s="33"/>
    </row>
    <row r="79" spans="1:10">
      <c r="A79" s="32"/>
      <c r="B79" s="8"/>
      <c r="C79" t="s">
        <v>54</v>
      </c>
      <c r="D79" t="s">
        <v>131</v>
      </c>
      <c r="E79" s="68">
        <v>0</v>
      </c>
      <c r="F79" s="68" t="s">
        <v>34</v>
      </c>
      <c r="G79" s="61">
        <v>28</v>
      </c>
      <c r="H79" s="4">
        <v>0</v>
      </c>
      <c r="I79" s="4"/>
      <c r="J79" s="38"/>
    </row>
    <row r="80" spans="1:10">
      <c r="A80" s="53"/>
      <c r="B80" s="22"/>
      <c r="C80" s="21"/>
      <c r="D80" s="21"/>
      <c r="E80" s="103"/>
      <c r="F80" s="103"/>
      <c r="G80" s="104"/>
      <c r="H80" s="23"/>
      <c r="I80" s="23">
        <v>139.20000000000002</v>
      </c>
      <c r="J80" s="38"/>
    </row>
    <row r="81" spans="1:10">
      <c r="A81" s="52" t="s">
        <v>55</v>
      </c>
      <c r="B81" s="149" t="s">
        <v>305</v>
      </c>
      <c r="C81" t="s">
        <v>55</v>
      </c>
      <c r="D81" s="9" t="s">
        <v>285</v>
      </c>
      <c r="E81" s="68">
        <v>180</v>
      </c>
      <c r="F81" s="68" t="s">
        <v>57</v>
      </c>
      <c r="G81" s="71">
        <v>2.8</v>
      </c>
      <c r="H81" s="20">
        <v>503.99999999999994</v>
      </c>
      <c r="J81" s="33"/>
    </row>
    <row r="82" spans="1:10">
      <c r="A82" s="32"/>
      <c r="B82" s="59" t="s">
        <v>233</v>
      </c>
      <c r="C82" t="s">
        <v>55</v>
      </c>
      <c r="D82" s="9" t="s">
        <v>285</v>
      </c>
      <c r="E82" s="68">
        <v>100</v>
      </c>
      <c r="F82" s="68" t="s">
        <v>57</v>
      </c>
      <c r="G82" s="71">
        <v>2.8</v>
      </c>
      <c r="H82" s="4">
        <v>280</v>
      </c>
      <c r="I82" s="4"/>
      <c r="J82" s="38"/>
    </row>
    <row r="83" spans="1:10">
      <c r="A83" s="32"/>
      <c r="B83" s="8"/>
      <c r="C83" t="s">
        <v>58</v>
      </c>
      <c r="E83" s="68">
        <v>1</v>
      </c>
      <c r="F83" s="68" t="s">
        <v>59</v>
      </c>
      <c r="G83" s="61">
        <v>995</v>
      </c>
      <c r="H83" s="4">
        <v>99.5</v>
      </c>
      <c r="I83" s="4">
        <v>883.5</v>
      </c>
      <c r="J83" s="33"/>
    </row>
    <row r="84" spans="1:10">
      <c r="A84" s="51" t="s">
        <v>60</v>
      </c>
      <c r="B84" s="16"/>
      <c r="C84" s="17" t="s">
        <v>36</v>
      </c>
      <c r="D84" s="17" t="s">
        <v>61</v>
      </c>
      <c r="E84" s="100">
        <v>1</v>
      </c>
      <c r="F84" s="100" t="s">
        <v>34</v>
      </c>
      <c r="G84" s="60">
        <v>75</v>
      </c>
      <c r="H84" s="20">
        <v>75</v>
      </c>
      <c r="I84" s="17"/>
      <c r="J84" s="33"/>
    </row>
    <row r="85" spans="1:10">
      <c r="A85" s="32"/>
      <c r="B85" s="8"/>
      <c r="C85" t="s">
        <v>62</v>
      </c>
      <c r="D85" t="s">
        <v>261</v>
      </c>
      <c r="E85" s="68"/>
      <c r="F85" s="68"/>
      <c r="G85" s="61"/>
      <c r="H85" s="4"/>
      <c r="J85" s="33"/>
    </row>
    <row r="86" spans="1:10">
      <c r="A86" s="32"/>
      <c r="B86" s="8"/>
      <c r="C86" t="s">
        <v>95</v>
      </c>
      <c r="D86" t="s">
        <v>96</v>
      </c>
      <c r="E86" s="68"/>
      <c r="F86" s="68"/>
      <c r="G86" s="61"/>
      <c r="H86" s="4"/>
      <c r="I86" s="4"/>
      <c r="J86" s="38"/>
    </row>
    <row r="87" spans="1:10">
      <c r="A87" s="53"/>
      <c r="B87" s="22"/>
      <c r="C87" s="21"/>
      <c r="D87" s="21"/>
      <c r="E87" s="103"/>
      <c r="F87" s="103"/>
      <c r="G87" s="104"/>
      <c r="H87" s="23"/>
      <c r="I87" s="23">
        <v>75</v>
      </c>
      <c r="J87" s="38"/>
    </row>
    <row r="88" spans="1:10">
      <c r="A88" s="52" t="s">
        <v>63</v>
      </c>
      <c r="B88" s="8"/>
      <c r="C88" t="s">
        <v>63</v>
      </c>
      <c r="D88" t="s">
        <v>187</v>
      </c>
      <c r="E88" s="98"/>
      <c r="F88" s="68" t="s">
        <v>2</v>
      </c>
      <c r="G88" s="61">
        <v>140</v>
      </c>
      <c r="H88" s="5"/>
      <c r="J88" s="33"/>
    </row>
    <row r="89" spans="1:10">
      <c r="A89" s="32"/>
      <c r="B89" s="8"/>
      <c r="C89" t="s">
        <v>63</v>
      </c>
      <c r="D89" t="s">
        <v>252</v>
      </c>
      <c r="E89" s="68">
        <v>1</v>
      </c>
      <c r="F89" s="68" t="s">
        <v>2</v>
      </c>
      <c r="G89" s="61">
        <v>227</v>
      </c>
      <c r="H89" s="4">
        <v>227</v>
      </c>
      <c r="J89" s="33"/>
    </row>
    <row r="90" spans="1:10">
      <c r="A90" s="32"/>
      <c r="B90" s="8"/>
      <c r="C90" t="s">
        <v>63</v>
      </c>
      <c r="E90" s="68"/>
      <c r="F90" s="68"/>
      <c r="G90" s="61"/>
      <c r="H90" s="4"/>
      <c r="J90" s="33"/>
    </row>
    <row r="91" spans="1:10">
      <c r="A91" s="32"/>
      <c r="B91" s="59" t="s">
        <v>277</v>
      </c>
      <c r="C91" t="s">
        <v>63</v>
      </c>
      <c r="D91" s="9" t="s">
        <v>185</v>
      </c>
      <c r="E91" s="68">
        <v>1</v>
      </c>
      <c r="F91" s="68" t="s">
        <v>2</v>
      </c>
      <c r="G91" s="61">
        <v>650</v>
      </c>
      <c r="H91" s="4">
        <v>650</v>
      </c>
      <c r="J91" s="33"/>
    </row>
    <row r="92" spans="1:10">
      <c r="A92" s="32"/>
      <c r="B92" s="8"/>
      <c r="C92" t="s">
        <v>63</v>
      </c>
      <c r="D92" t="s">
        <v>276</v>
      </c>
      <c r="E92" s="98">
        <v>2</v>
      </c>
      <c r="F92" s="68" t="s">
        <v>49</v>
      </c>
      <c r="G92" s="61">
        <v>15</v>
      </c>
      <c r="H92" s="4">
        <v>30</v>
      </c>
      <c r="J92" s="33"/>
    </row>
    <row r="93" spans="1:10">
      <c r="A93" s="32"/>
      <c r="B93" s="8"/>
      <c r="C93" t="s">
        <v>63</v>
      </c>
      <c r="D93" t="s">
        <v>67</v>
      </c>
      <c r="E93" s="102">
        <v>0.1</v>
      </c>
      <c r="F93" s="68" t="s">
        <v>68</v>
      </c>
      <c r="G93" s="61">
        <v>25</v>
      </c>
      <c r="H93" s="5">
        <v>2.5</v>
      </c>
      <c r="J93" s="33"/>
    </row>
    <row r="94" spans="1:10">
      <c r="A94" s="32"/>
      <c r="B94" s="59" t="s">
        <v>186</v>
      </c>
      <c r="C94" t="s">
        <v>63</v>
      </c>
      <c r="D94" t="s">
        <v>275</v>
      </c>
      <c r="E94" s="80">
        <v>0</v>
      </c>
      <c r="F94" s="68" t="s">
        <v>15</v>
      </c>
      <c r="G94" s="61">
        <v>46</v>
      </c>
      <c r="H94" s="4">
        <v>0</v>
      </c>
      <c r="I94" s="4"/>
      <c r="J94" s="38"/>
    </row>
    <row r="95" spans="1:10">
      <c r="A95" s="32"/>
      <c r="B95" s="8"/>
      <c r="E95" s="115"/>
      <c r="F95" s="103"/>
      <c r="G95" s="61"/>
      <c r="H95" s="23"/>
      <c r="I95" s="4">
        <v>909.5</v>
      </c>
      <c r="J95" s="38"/>
    </row>
    <row r="96" spans="1:10">
      <c r="A96" s="51" t="s">
        <v>69</v>
      </c>
      <c r="B96" s="16"/>
      <c r="C96" s="17" t="s">
        <v>70</v>
      </c>
      <c r="D96" s="17" t="s">
        <v>70</v>
      </c>
      <c r="E96" s="98">
        <v>2</v>
      </c>
      <c r="F96" s="68" t="s">
        <v>49</v>
      </c>
      <c r="G96" s="101">
        <v>0.5</v>
      </c>
      <c r="H96" s="5">
        <v>1</v>
      </c>
      <c r="I96" s="17"/>
      <c r="J96" s="33"/>
    </row>
    <row r="97" spans="1:10">
      <c r="A97" s="32"/>
      <c r="B97" s="8"/>
      <c r="C97" t="s">
        <v>71</v>
      </c>
      <c r="D97" t="s">
        <v>296</v>
      </c>
      <c r="E97" s="102">
        <v>2.2999999999999998</v>
      </c>
      <c r="F97" s="68" t="s">
        <v>49</v>
      </c>
      <c r="G97" s="61">
        <v>75</v>
      </c>
      <c r="H97" s="4">
        <v>172.5</v>
      </c>
      <c r="J97" s="33"/>
    </row>
    <row r="98" spans="1:10">
      <c r="A98" s="32"/>
      <c r="B98" s="8"/>
      <c r="C98" t="s">
        <v>73</v>
      </c>
      <c r="D98" t="s">
        <v>74</v>
      </c>
      <c r="E98" s="98">
        <v>2</v>
      </c>
      <c r="F98" s="68" t="s">
        <v>49</v>
      </c>
      <c r="G98" s="71">
        <v>2</v>
      </c>
      <c r="H98" s="5">
        <v>4</v>
      </c>
      <c r="J98" s="33"/>
    </row>
    <row r="99" spans="1:10">
      <c r="A99" s="32"/>
      <c r="B99" s="8"/>
      <c r="C99" t="s">
        <v>73</v>
      </c>
      <c r="D99" t="s">
        <v>75</v>
      </c>
      <c r="E99" s="98">
        <v>2</v>
      </c>
      <c r="F99" s="68" t="s">
        <v>49</v>
      </c>
      <c r="G99" s="61">
        <v>33</v>
      </c>
      <c r="H99" s="4">
        <v>66</v>
      </c>
      <c r="J99" s="33"/>
    </row>
    <row r="100" spans="1:10" ht="15.6">
      <c r="A100" s="32"/>
      <c r="B100" s="8"/>
      <c r="C100" t="s">
        <v>73</v>
      </c>
      <c r="D100" t="s">
        <v>302</v>
      </c>
      <c r="E100" s="80">
        <v>2000</v>
      </c>
      <c r="F100" s="68" t="s">
        <v>25</v>
      </c>
      <c r="G100" s="116">
        <v>0.36</v>
      </c>
      <c r="H100" s="4">
        <v>720</v>
      </c>
      <c r="J100" s="33"/>
    </row>
    <row r="101" spans="1:10">
      <c r="A101" s="32"/>
      <c r="B101" s="8"/>
      <c r="C101" t="s">
        <v>73</v>
      </c>
      <c r="D101" t="s">
        <v>74</v>
      </c>
      <c r="E101" s="98"/>
      <c r="F101" s="68"/>
      <c r="G101" s="71"/>
      <c r="H101" s="5"/>
      <c r="J101" s="33"/>
    </row>
    <row r="102" spans="1:10">
      <c r="A102" s="32"/>
      <c r="B102" s="8"/>
      <c r="C102" t="s">
        <v>76</v>
      </c>
      <c r="D102" s="72" t="s">
        <v>284</v>
      </c>
      <c r="E102" s="98">
        <v>2</v>
      </c>
      <c r="F102" s="68" t="s">
        <v>49</v>
      </c>
      <c r="G102" s="61">
        <v>10</v>
      </c>
      <c r="H102" s="4">
        <v>20</v>
      </c>
      <c r="J102" s="33"/>
    </row>
    <row r="103" spans="1:10">
      <c r="A103" s="32"/>
      <c r="B103" s="8"/>
      <c r="C103" t="s">
        <v>77</v>
      </c>
      <c r="D103" t="s">
        <v>78</v>
      </c>
      <c r="E103" s="98"/>
      <c r="F103" s="68"/>
      <c r="G103" s="71"/>
      <c r="H103" s="4"/>
      <c r="J103" s="33"/>
    </row>
    <row r="104" spans="1:10">
      <c r="A104" s="53"/>
      <c r="B104" s="22"/>
      <c r="C104" s="21"/>
      <c r="D104" s="21"/>
      <c r="E104" s="107"/>
      <c r="F104" s="103"/>
      <c r="G104" s="104"/>
      <c r="H104" s="23"/>
      <c r="I104" s="23">
        <v>983.5</v>
      </c>
      <c r="J104" s="38"/>
    </row>
    <row r="105" spans="1:10">
      <c r="A105" s="52" t="s">
        <v>80</v>
      </c>
      <c r="B105" s="8"/>
      <c r="C105" t="s">
        <v>81</v>
      </c>
      <c r="D105" t="s">
        <v>82</v>
      </c>
      <c r="E105" s="98"/>
      <c r="F105" s="68"/>
      <c r="G105" s="71"/>
      <c r="H105" s="20"/>
      <c r="J105" s="33"/>
    </row>
    <row r="106" spans="1:10">
      <c r="A106" s="32"/>
      <c r="B106" s="8"/>
      <c r="C106" t="s">
        <v>83</v>
      </c>
      <c r="D106" t="s">
        <v>84</v>
      </c>
      <c r="E106" s="98">
        <v>2</v>
      </c>
      <c r="F106" s="68" t="s">
        <v>49</v>
      </c>
      <c r="G106" s="112">
        <v>8.9999999999999993E-3</v>
      </c>
      <c r="H106" s="4">
        <v>40.5</v>
      </c>
      <c r="J106" s="33"/>
    </row>
    <row r="107" spans="1:10">
      <c r="A107" s="32"/>
      <c r="B107" s="8"/>
      <c r="C107" s="72" t="s">
        <v>83</v>
      </c>
      <c r="D107" s="146" t="s">
        <v>304</v>
      </c>
      <c r="E107" s="147"/>
      <c r="F107" s="72"/>
      <c r="G107" s="148">
        <v>5.0000000000000001E-4</v>
      </c>
      <c r="H107" s="5">
        <v>2.25</v>
      </c>
      <c r="J107" s="33"/>
    </row>
    <row r="108" spans="1:10">
      <c r="A108" s="32"/>
      <c r="B108" s="8"/>
      <c r="C108" t="s">
        <v>290</v>
      </c>
      <c r="D108" t="s">
        <v>289</v>
      </c>
      <c r="E108" s="72">
        <v>2</v>
      </c>
      <c r="F108" s="72" t="s">
        <v>189</v>
      </c>
      <c r="G108" s="74">
        <v>260</v>
      </c>
      <c r="H108" s="4">
        <v>52</v>
      </c>
      <c r="J108" s="33"/>
    </row>
    <row r="109" spans="1:10">
      <c r="A109" s="32"/>
      <c r="B109" s="8"/>
      <c r="C109" t="s">
        <v>290</v>
      </c>
      <c r="D109" t="s">
        <v>291</v>
      </c>
      <c r="E109" s="72">
        <v>2</v>
      </c>
      <c r="F109" s="72" t="s">
        <v>189</v>
      </c>
      <c r="G109" s="74">
        <v>200</v>
      </c>
      <c r="H109" s="4">
        <v>40</v>
      </c>
      <c r="J109" s="33"/>
    </row>
    <row r="110" spans="1:10">
      <c r="A110" s="32"/>
      <c r="B110" s="8"/>
      <c r="C110" t="s">
        <v>125</v>
      </c>
      <c r="G110" s="71"/>
      <c r="H110" s="4"/>
      <c r="J110" s="33"/>
    </row>
    <row r="111" spans="1:10">
      <c r="A111" s="30"/>
      <c r="B111" s="12"/>
      <c r="C111" s="1" t="s">
        <v>139</v>
      </c>
      <c r="D111" s="1"/>
      <c r="E111" s="1"/>
      <c r="F111" s="1"/>
      <c r="G111" s="182"/>
      <c r="H111" s="7"/>
      <c r="I111" s="7">
        <v>134.75</v>
      </c>
      <c r="J111" s="36">
        <v>5790.2719999999999</v>
      </c>
    </row>
    <row r="112" spans="1:10">
      <c r="A112" s="32"/>
      <c r="B112" s="8"/>
      <c r="G112" s="68"/>
      <c r="J112" s="39"/>
    </row>
    <row r="113" spans="1:10">
      <c r="A113" s="40"/>
      <c r="B113" s="42"/>
      <c r="C113" s="41"/>
      <c r="D113" s="41"/>
      <c r="E113" s="41"/>
      <c r="F113" s="41"/>
      <c r="G113" s="183"/>
      <c r="H113" s="41"/>
      <c r="I113" s="44" t="s">
        <v>85</v>
      </c>
      <c r="J113" s="45">
        <v>1927.2280000000001</v>
      </c>
    </row>
    <row r="114" spans="1:10">
      <c r="A114" s="32"/>
      <c r="G114" s="61"/>
      <c r="I114" s="46"/>
      <c r="J114" s="33"/>
    </row>
    <row r="115" spans="1:10">
      <c r="A115" s="32"/>
      <c r="G115" s="68"/>
      <c r="I115" s="46" t="s">
        <v>224</v>
      </c>
      <c r="J115" s="73">
        <v>2.675386</v>
      </c>
    </row>
    <row r="116" spans="1:10">
      <c r="A116" s="32"/>
      <c r="G116" s="68"/>
      <c r="I116" s="46"/>
      <c r="J116" s="33"/>
    </row>
    <row r="117" spans="1:10">
      <c r="A117" s="32"/>
      <c r="G117" s="68"/>
      <c r="I117" s="46" t="s">
        <v>86</v>
      </c>
      <c r="J117" s="58">
        <v>0.75027819889860703</v>
      </c>
    </row>
    <row r="118" spans="1:10">
      <c r="A118" s="48" t="s">
        <v>87</v>
      </c>
      <c r="B118" s="1"/>
      <c r="C118" s="1"/>
      <c r="D118" s="1"/>
      <c r="E118" s="1"/>
      <c r="F118" s="1"/>
      <c r="G118" s="184"/>
      <c r="H118" s="1"/>
      <c r="I118" s="1"/>
      <c r="J118" s="31"/>
    </row>
    <row r="119" spans="1:10">
      <c r="G119" s="68"/>
    </row>
    <row r="120" spans="1:10">
      <c r="G120" s="68"/>
    </row>
    <row r="121" spans="1:10">
      <c r="G121" s="68"/>
    </row>
  </sheetData>
  <conditionalFormatting sqref="G107">
    <cfRule type="cellIs" dxfId="2" priority="1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643C-B805-4C43-898C-5E49875C5B88}">
  <dimension ref="A1:J123"/>
  <sheetViews>
    <sheetView view="pageBreakPreview" topLeftCell="A69" zoomScaleNormal="204" zoomScaleSheetLayoutView="100" workbookViewId="0">
      <selection activeCell="I126" sqref="I126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</cols>
  <sheetData>
    <row r="1" spans="1:10" ht="18">
      <c r="A1" s="64"/>
      <c r="B1" s="65"/>
      <c r="C1" s="65"/>
      <c r="D1" s="66" t="s">
        <v>299</v>
      </c>
      <c r="E1" s="65"/>
      <c r="F1" s="65"/>
      <c r="G1" s="65"/>
      <c r="H1" s="65"/>
      <c r="I1" s="65"/>
      <c r="J1" s="67"/>
    </row>
    <row r="2" spans="1:10">
      <c r="A2" s="32"/>
      <c r="D2" s="47" t="s">
        <v>132</v>
      </c>
      <c r="J2" s="33"/>
    </row>
    <row r="3" spans="1:10">
      <c r="A3" s="32"/>
      <c r="J3" s="33"/>
    </row>
    <row r="4" spans="1:10" ht="18">
      <c r="A4" s="28"/>
      <c r="B4" s="14" t="s">
        <v>0</v>
      </c>
      <c r="C4" s="14"/>
      <c r="D4" s="66" t="s">
        <v>221</v>
      </c>
      <c r="E4" s="14"/>
      <c r="F4" s="13"/>
      <c r="G4" s="13"/>
      <c r="H4" s="13"/>
      <c r="I4" s="13"/>
      <c r="J4" s="29"/>
    </row>
    <row r="5" spans="1:10">
      <c r="A5" s="32"/>
      <c r="B5" s="55" t="s">
        <v>1</v>
      </c>
      <c r="C5" s="2">
        <v>2026</v>
      </c>
      <c r="F5" s="46" t="s">
        <v>123</v>
      </c>
      <c r="G5">
        <v>10</v>
      </c>
      <c r="H5" t="s">
        <v>2</v>
      </c>
      <c r="J5" s="33"/>
    </row>
    <row r="6" spans="1:10">
      <c r="A6" s="32"/>
      <c r="B6" s="55" t="s">
        <v>124</v>
      </c>
      <c r="C6" s="54">
        <v>46112</v>
      </c>
      <c r="F6" s="46" t="s">
        <v>3</v>
      </c>
      <c r="J6" s="33"/>
    </row>
    <row r="7" spans="1:10">
      <c r="A7" s="32"/>
      <c r="F7" s="46" t="s">
        <v>126</v>
      </c>
      <c r="J7" s="33"/>
    </row>
    <row r="8" spans="1:10">
      <c r="A8" s="34" t="s">
        <v>4</v>
      </c>
      <c r="B8" s="13"/>
      <c r="C8" s="13"/>
      <c r="D8" s="13"/>
      <c r="E8" s="13"/>
      <c r="F8" s="13"/>
      <c r="G8" s="13"/>
      <c r="H8" s="13"/>
      <c r="I8" s="13"/>
      <c r="J8" s="29"/>
    </row>
    <row r="9" spans="1:10">
      <c r="A9" s="56" t="s">
        <v>5</v>
      </c>
      <c r="B9" s="21"/>
      <c r="C9" s="21"/>
      <c r="D9" s="21"/>
      <c r="E9" s="57" t="s">
        <v>6</v>
      </c>
      <c r="F9" s="57" t="s">
        <v>7</v>
      </c>
      <c r="G9" s="57" t="s">
        <v>8</v>
      </c>
      <c r="H9" s="57" t="s">
        <v>9</v>
      </c>
      <c r="I9" s="57" t="s">
        <v>10</v>
      </c>
      <c r="J9" s="35" t="s">
        <v>11</v>
      </c>
    </row>
    <row r="10" spans="1:10">
      <c r="A10" s="50" t="s">
        <v>24</v>
      </c>
      <c r="E10" s="80">
        <v>400</v>
      </c>
      <c r="F10" s="68" t="s">
        <v>160</v>
      </c>
      <c r="G10" s="71">
        <v>7.5</v>
      </c>
      <c r="H10" s="61">
        <v>3000</v>
      </c>
      <c r="I10" s="4"/>
      <c r="J10" s="33"/>
    </row>
    <row r="11" spans="1:10">
      <c r="A11" s="50" t="s">
        <v>14</v>
      </c>
      <c r="C11" s="59"/>
      <c r="E11" s="80"/>
      <c r="F11" s="68" t="s">
        <v>15</v>
      </c>
      <c r="G11" s="61">
        <v>100</v>
      </c>
      <c r="H11" s="61">
        <v>0</v>
      </c>
      <c r="I11" s="4"/>
      <c r="J11" s="33"/>
    </row>
    <row r="12" spans="1:10">
      <c r="A12" s="50" t="s">
        <v>161</v>
      </c>
      <c r="E12" s="80">
        <v>1000</v>
      </c>
      <c r="F12" s="68" t="s">
        <v>17</v>
      </c>
      <c r="G12" s="71">
        <v>0.25</v>
      </c>
      <c r="H12" s="61">
        <v>250</v>
      </c>
      <c r="I12" s="4"/>
      <c r="J12" s="33"/>
    </row>
    <row r="13" spans="1:10">
      <c r="A13" s="50" t="s">
        <v>162</v>
      </c>
      <c r="E13" s="80">
        <v>4000</v>
      </c>
      <c r="F13" s="68" t="s">
        <v>17</v>
      </c>
      <c r="G13" s="71">
        <v>0.25</v>
      </c>
      <c r="H13" s="61">
        <v>1000</v>
      </c>
      <c r="I13" s="4"/>
      <c r="J13" s="33"/>
    </row>
    <row r="14" spans="1:10">
      <c r="A14" s="32"/>
      <c r="E14" s="80"/>
      <c r="F14" s="68"/>
      <c r="G14" s="71"/>
      <c r="H14" s="61"/>
      <c r="I14" s="4">
        <v>4250</v>
      </c>
      <c r="J14" s="39">
        <v>4250</v>
      </c>
    </row>
    <row r="15" spans="1:10">
      <c r="A15" s="32"/>
      <c r="E15" s="68"/>
      <c r="F15" s="68"/>
      <c r="G15" s="68"/>
      <c r="H15" s="68"/>
      <c r="J15" s="33"/>
    </row>
    <row r="16" spans="1:10">
      <c r="A16" s="34" t="s">
        <v>18</v>
      </c>
      <c r="B16" s="13"/>
      <c r="C16" s="13"/>
      <c r="D16" s="13"/>
      <c r="E16" s="109"/>
      <c r="F16" s="109"/>
      <c r="G16" s="109"/>
      <c r="H16" s="109"/>
      <c r="I16" s="13"/>
      <c r="J16" s="29"/>
    </row>
    <row r="17" spans="1:10">
      <c r="A17" s="49" t="s">
        <v>19</v>
      </c>
      <c r="B17" s="15" t="s">
        <v>20</v>
      </c>
      <c r="C17" s="15" t="s">
        <v>21</v>
      </c>
      <c r="D17" s="15" t="s">
        <v>5</v>
      </c>
      <c r="E17" s="110" t="s">
        <v>22</v>
      </c>
      <c r="F17" s="110" t="s">
        <v>7</v>
      </c>
      <c r="G17" s="118" t="s">
        <v>8</v>
      </c>
      <c r="H17" s="118" t="s">
        <v>23</v>
      </c>
      <c r="I17" s="27" t="s">
        <v>10</v>
      </c>
      <c r="J17" s="37" t="s">
        <v>11</v>
      </c>
    </row>
    <row r="18" spans="1:10">
      <c r="A18" s="51" t="s">
        <v>24</v>
      </c>
      <c r="B18" s="16"/>
      <c r="C18" s="17" t="s">
        <v>24</v>
      </c>
      <c r="D18" s="17" t="s">
        <v>192</v>
      </c>
      <c r="E18" s="63">
        <v>3</v>
      </c>
      <c r="F18" s="100" t="s">
        <v>25</v>
      </c>
      <c r="G18" s="60">
        <v>25</v>
      </c>
      <c r="H18" s="61">
        <v>75</v>
      </c>
      <c r="I18" s="17"/>
      <c r="J18" s="33"/>
    </row>
    <row r="19" spans="1:10">
      <c r="A19" s="32"/>
      <c r="B19" s="8"/>
      <c r="C19" t="s">
        <v>26</v>
      </c>
      <c r="D19" t="s">
        <v>27</v>
      </c>
      <c r="E19" s="98">
        <v>3</v>
      </c>
      <c r="F19" s="68" t="s">
        <v>25</v>
      </c>
      <c r="G19" s="71">
        <v>0.04</v>
      </c>
      <c r="H19" s="71">
        <v>0.12</v>
      </c>
      <c r="I19" s="4">
        <v>75.12</v>
      </c>
      <c r="J19" s="38"/>
    </row>
    <row r="20" spans="1:10">
      <c r="A20" s="51" t="s">
        <v>28</v>
      </c>
      <c r="B20" s="16"/>
      <c r="C20" s="17" t="s">
        <v>29</v>
      </c>
      <c r="D20" s="17" t="s">
        <v>30</v>
      </c>
      <c r="E20" s="63">
        <v>4</v>
      </c>
      <c r="F20" s="100" t="s">
        <v>31</v>
      </c>
      <c r="G20" s="101">
        <v>6</v>
      </c>
      <c r="H20" s="60">
        <v>24</v>
      </c>
      <c r="I20" s="17"/>
      <c r="J20" s="33"/>
    </row>
    <row r="21" spans="1:10">
      <c r="A21" s="32"/>
      <c r="B21" s="8"/>
      <c r="C21" t="s">
        <v>29</v>
      </c>
      <c r="D21" t="s">
        <v>32</v>
      </c>
      <c r="E21" s="68">
        <v>0.1</v>
      </c>
      <c r="F21" s="68" t="s">
        <v>31</v>
      </c>
      <c r="G21" s="61">
        <v>35</v>
      </c>
      <c r="H21" s="71">
        <v>3.5</v>
      </c>
      <c r="J21" s="33"/>
    </row>
    <row r="22" spans="1:10">
      <c r="A22" s="32"/>
      <c r="B22" s="8"/>
      <c r="C22" t="s">
        <v>33</v>
      </c>
      <c r="D22" t="s">
        <v>131</v>
      </c>
      <c r="E22" s="68">
        <v>1</v>
      </c>
      <c r="F22" s="68" t="s">
        <v>34</v>
      </c>
      <c r="G22" s="61">
        <v>28</v>
      </c>
      <c r="H22" s="61">
        <v>28</v>
      </c>
      <c r="J22" s="33"/>
    </row>
    <row r="23" spans="1:10">
      <c r="A23" s="32"/>
      <c r="B23" s="8"/>
      <c r="C23" t="s">
        <v>35</v>
      </c>
      <c r="D23" t="s">
        <v>127</v>
      </c>
      <c r="E23" s="68">
        <v>1</v>
      </c>
      <c r="F23" s="68" t="s">
        <v>34</v>
      </c>
      <c r="G23" s="61">
        <v>200</v>
      </c>
      <c r="H23" s="61">
        <v>200</v>
      </c>
      <c r="J23" s="33"/>
    </row>
    <row r="24" spans="1:10">
      <c r="A24" s="32"/>
      <c r="B24" s="8"/>
      <c r="C24" t="s">
        <v>35</v>
      </c>
      <c r="D24" t="s">
        <v>248</v>
      </c>
      <c r="E24" s="68">
        <v>1</v>
      </c>
      <c r="F24" s="68" t="s">
        <v>34</v>
      </c>
      <c r="G24" s="61">
        <v>140</v>
      </c>
      <c r="H24" s="61">
        <v>140</v>
      </c>
      <c r="J24" s="33"/>
    </row>
    <row r="25" spans="1:10">
      <c r="A25" s="32"/>
      <c r="B25" s="8"/>
      <c r="C25" t="s">
        <v>35</v>
      </c>
      <c r="D25" t="s">
        <v>300</v>
      </c>
      <c r="E25" s="68">
        <v>1</v>
      </c>
      <c r="F25" s="68" t="s">
        <v>34</v>
      </c>
      <c r="G25" s="61">
        <v>140</v>
      </c>
      <c r="H25" s="61">
        <v>140</v>
      </c>
      <c r="J25" s="33"/>
    </row>
    <row r="26" spans="1:10">
      <c r="A26" s="32"/>
      <c r="B26" s="8"/>
      <c r="C26" t="s">
        <v>35</v>
      </c>
      <c r="D26" t="s">
        <v>267</v>
      </c>
      <c r="E26" s="68">
        <v>1</v>
      </c>
      <c r="F26" s="68" t="s">
        <v>34</v>
      </c>
      <c r="G26" s="61">
        <v>55</v>
      </c>
      <c r="H26" s="61">
        <v>55</v>
      </c>
      <c r="J26" s="33"/>
    </row>
    <row r="27" spans="1:10">
      <c r="A27" s="32"/>
      <c r="B27" s="8" t="s">
        <v>175</v>
      </c>
      <c r="C27" t="s">
        <v>37</v>
      </c>
      <c r="D27" s="9" t="s">
        <v>128</v>
      </c>
      <c r="E27" s="68">
        <v>1</v>
      </c>
      <c r="F27" s="68" t="s">
        <v>34</v>
      </c>
      <c r="G27" s="61">
        <v>150</v>
      </c>
      <c r="H27" s="61">
        <v>150</v>
      </c>
      <c r="J27" s="33"/>
    </row>
    <row r="28" spans="1:10">
      <c r="A28" s="32"/>
      <c r="B28" s="8"/>
      <c r="C28" t="s">
        <v>35</v>
      </c>
      <c r="D28" t="s">
        <v>267</v>
      </c>
      <c r="E28" s="68">
        <v>1</v>
      </c>
      <c r="F28" s="68" t="s">
        <v>34</v>
      </c>
      <c r="G28" s="61">
        <v>55</v>
      </c>
      <c r="H28" s="61">
        <v>55</v>
      </c>
      <c r="I28" s="4">
        <v>795.5</v>
      </c>
      <c r="J28" s="38"/>
    </row>
    <row r="29" spans="1:10">
      <c r="A29" s="51" t="s">
        <v>29</v>
      </c>
      <c r="B29" s="16" t="s">
        <v>101</v>
      </c>
      <c r="C29" s="17" t="s">
        <v>29</v>
      </c>
      <c r="D29" s="17" t="s">
        <v>226</v>
      </c>
      <c r="E29" s="63">
        <v>2.5</v>
      </c>
      <c r="F29" s="100" t="s">
        <v>31</v>
      </c>
      <c r="G29" s="60">
        <v>14.37</v>
      </c>
      <c r="H29" s="60">
        <v>35.924999999999997</v>
      </c>
      <c r="I29" s="17"/>
      <c r="J29" s="33"/>
    </row>
    <row r="30" spans="1:10">
      <c r="A30" s="32"/>
      <c r="B30" s="8" t="s">
        <v>199</v>
      </c>
      <c r="C30" t="s">
        <v>29</v>
      </c>
      <c r="D30" t="s">
        <v>200</v>
      </c>
      <c r="E30" s="98">
        <v>1</v>
      </c>
      <c r="F30" s="68" t="s">
        <v>31</v>
      </c>
      <c r="G30" s="61">
        <v>51.38</v>
      </c>
      <c r="H30" s="61">
        <v>51.38</v>
      </c>
      <c r="J30" s="33"/>
    </row>
    <row r="31" spans="1:10">
      <c r="A31" s="32"/>
      <c r="B31" s="8" t="s">
        <v>199</v>
      </c>
      <c r="C31" t="s">
        <v>29</v>
      </c>
      <c r="D31" t="s">
        <v>208</v>
      </c>
      <c r="E31" s="98">
        <v>0.1</v>
      </c>
      <c r="F31" s="68" t="s">
        <v>31</v>
      </c>
      <c r="G31" s="61">
        <v>119.39</v>
      </c>
      <c r="H31" s="61">
        <v>11.939</v>
      </c>
      <c r="J31" s="33"/>
    </row>
    <row r="32" spans="1:10">
      <c r="A32" s="32"/>
      <c r="B32" s="8" t="s">
        <v>168</v>
      </c>
      <c r="C32" t="s">
        <v>29</v>
      </c>
      <c r="D32" t="s">
        <v>201</v>
      </c>
      <c r="E32" s="98">
        <v>1.5</v>
      </c>
      <c r="F32" s="68" t="s">
        <v>25</v>
      </c>
      <c r="G32" s="61">
        <v>26.57</v>
      </c>
      <c r="H32" s="61">
        <v>39.855000000000004</v>
      </c>
      <c r="J32" s="33"/>
    </row>
    <row r="33" spans="1:10">
      <c r="A33" s="32"/>
      <c r="B33" s="8" t="s">
        <v>168</v>
      </c>
      <c r="C33" t="s">
        <v>29</v>
      </c>
      <c r="D33" t="s">
        <v>165</v>
      </c>
      <c r="E33" s="98">
        <v>1.5</v>
      </c>
      <c r="F33" s="68" t="s">
        <v>31</v>
      </c>
      <c r="G33" s="61">
        <v>32.76</v>
      </c>
      <c r="H33" s="61">
        <v>49.14</v>
      </c>
      <c r="J33" s="33"/>
    </row>
    <row r="34" spans="1:10">
      <c r="A34" s="32"/>
      <c r="B34" s="8" t="s">
        <v>194</v>
      </c>
      <c r="C34" t="s">
        <v>29</v>
      </c>
      <c r="D34" t="s">
        <v>195</v>
      </c>
      <c r="E34" s="98">
        <v>2.5</v>
      </c>
      <c r="F34" s="68" t="s">
        <v>31</v>
      </c>
      <c r="G34" s="61">
        <v>58.53</v>
      </c>
      <c r="H34" s="61">
        <v>146.32499999999999</v>
      </c>
      <c r="J34" s="33"/>
    </row>
    <row r="35" spans="1:10">
      <c r="A35" s="32" t="s">
        <v>203</v>
      </c>
      <c r="B35" s="8" t="s">
        <v>202</v>
      </c>
      <c r="C35" t="s">
        <v>29</v>
      </c>
      <c r="D35" t="s">
        <v>205</v>
      </c>
      <c r="E35" s="98">
        <v>2.5</v>
      </c>
      <c r="F35" s="68" t="s">
        <v>31</v>
      </c>
      <c r="G35" s="61">
        <v>33.03</v>
      </c>
      <c r="H35" s="61">
        <v>48.168750000000003</v>
      </c>
      <c r="J35" s="33"/>
    </row>
    <row r="36" spans="1:10">
      <c r="A36" s="32" t="s">
        <v>206</v>
      </c>
      <c r="B36" s="8" t="s">
        <v>202</v>
      </c>
      <c r="C36" t="s">
        <v>29</v>
      </c>
      <c r="D36" t="s">
        <v>253</v>
      </c>
      <c r="E36" s="98">
        <v>0.4</v>
      </c>
      <c r="F36" s="68" t="s">
        <v>31</v>
      </c>
      <c r="G36" s="61">
        <v>138.6</v>
      </c>
      <c r="H36" s="61">
        <v>23.1</v>
      </c>
      <c r="J36" s="33"/>
    </row>
    <row r="37" spans="1:10">
      <c r="A37" s="32" t="s">
        <v>206</v>
      </c>
      <c r="B37" s="8" t="s">
        <v>202</v>
      </c>
      <c r="C37" t="s">
        <v>29</v>
      </c>
      <c r="D37" t="s">
        <v>65</v>
      </c>
      <c r="E37" s="98">
        <v>0.4</v>
      </c>
      <c r="F37" s="68" t="s">
        <v>31</v>
      </c>
      <c r="G37" s="61">
        <v>21</v>
      </c>
      <c r="H37" s="61">
        <v>3.5000000000000004</v>
      </c>
      <c r="J37" s="33"/>
    </row>
    <row r="38" spans="1:10">
      <c r="A38" s="32"/>
      <c r="B38" s="8" t="s">
        <v>169</v>
      </c>
      <c r="C38" t="s">
        <v>29</v>
      </c>
      <c r="D38" t="s">
        <v>225</v>
      </c>
      <c r="E38" s="98">
        <v>4</v>
      </c>
      <c r="F38" s="68" t="s">
        <v>31</v>
      </c>
      <c r="G38" s="61">
        <v>25.68</v>
      </c>
      <c r="H38" s="61">
        <v>102.72</v>
      </c>
      <c r="J38" s="33"/>
    </row>
    <row r="39" spans="1:10">
      <c r="A39" s="32"/>
      <c r="B39" s="8" t="s">
        <v>196</v>
      </c>
      <c r="C39" t="s">
        <v>29</v>
      </c>
      <c r="D39" t="s">
        <v>197</v>
      </c>
      <c r="E39" s="98">
        <v>6</v>
      </c>
      <c r="F39" s="68" t="s">
        <v>31</v>
      </c>
      <c r="G39" s="61">
        <v>30.63</v>
      </c>
      <c r="H39" s="61">
        <v>183.78</v>
      </c>
      <c r="J39" s="33"/>
    </row>
    <row r="40" spans="1:10">
      <c r="A40" s="32"/>
      <c r="B40" s="8"/>
      <c r="C40" t="s">
        <v>33</v>
      </c>
      <c r="D40" t="s">
        <v>204</v>
      </c>
      <c r="E40" s="68">
        <v>1</v>
      </c>
      <c r="F40" s="68" t="s">
        <v>34</v>
      </c>
      <c r="G40" s="61">
        <v>115</v>
      </c>
      <c r="H40" s="61">
        <v>115</v>
      </c>
      <c r="J40" s="33"/>
    </row>
    <row r="41" spans="1:10">
      <c r="A41" s="32"/>
      <c r="B41" s="8"/>
      <c r="C41" t="s">
        <v>33</v>
      </c>
      <c r="D41" t="s">
        <v>131</v>
      </c>
      <c r="E41" s="68">
        <v>6</v>
      </c>
      <c r="F41" s="68" t="s">
        <v>34</v>
      </c>
      <c r="G41" s="61">
        <v>28</v>
      </c>
      <c r="H41" s="61">
        <v>168</v>
      </c>
      <c r="J41" s="38"/>
    </row>
    <row r="42" spans="1:10">
      <c r="A42" s="53"/>
      <c r="B42" s="22"/>
      <c r="C42" s="21"/>
      <c r="D42" s="21"/>
      <c r="E42" s="103"/>
      <c r="F42" s="103"/>
      <c r="G42" s="104"/>
      <c r="H42" s="104"/>
      <c r="I42" s="23">
        <v>978.83274999999992</v>
      </c>
      <c r="J42" s="38"/>
    </row>
    <row r="43" spans="1:10">
      <c r="A43" s="52" t="s">
        <v>39</v>
      </c>
      <c r="B43" s="8" t="s">
        <v>37</v>
      </c>
      <c r="C43" t="s">
        <v>77</v>
      </c>
      <c r="D43" t="s">
        <v>210</v>
      </c>
      <c r="E43" s="98">
        <v>7.5</v>
      </c>
      <c r="F43" s="68" t="s">
        <v>25</v>
      </c>
      <c r="G43" s="61">
        <v>29.88</v>
      </c>
      <c r="H43" s="61">
        <v>224.1</v>
      </c>
      <c r="J43" s="33"/>
    </row>
    <row r="44" spans="1:10">
      <c r="A44" s="32"/>
      <c r="B44" s="8" t="s">
        <v>212</v>
      </c>
      <c r="C44" t="s">
        <v>170</v>
      </c>
      <c r="D44" t="s">
        <v>260</v>
      </c>
      <c r="E44" s="98">
        <v>6</v>
      </c>
      <c r="F44" s="68" t="s">
        <v>25</v>
      </c>
      <c r="G44" s="71">
        <v>7.55</v>
      </c>
      <c r="H44" s="61">
        <v>45.3</v>
      </c>
      <c r="J44" s="33"/>
    </row>
    <row r="45" spans="1:10">
      <c r="A45" s="32"/>
      <c r="B45" t="s">
        <v>211</v>
      </c>
      <c r="C45" t="s">
        <v>77</v>
      </c>
      <c r="D45" s="78" t="s">
        <v>257</v>
      </c>
      <c r="E45" s="80">
        <v>150</v>
      </c>
      <c r="F45" s="68" t="s">
        <v>256</v>
      </c>
      <c r="G45" s="71">
        <v>0.15</v>
      </c>
      <c r="H45" s="61">
        <v>22.5</v>
      </c>
      <c r="J45" s="33"/>
    </row>
    <row r="46" spans="1:10">
      <c r="A46" s="32"/>
      <c r="C46" t="s">
        <v>213</v>
      </c>
      <c r="D46" t="s">
        <v>48</v>
      </c>
      <c r="E46" s="68">
        <v>1</v>
      </c>
      <c r="F46" s="68" t="s">
        <v>34</v>
      </c>
      <c r="G46" s="61">
        <v>9</v>
      </c>
      <c r="H46" s="61">
        <v>9</v>
      </c>
      <c r="J46" s="33"/>
    </row>
    <row r="47" spans="1:10">
      <c r="A47" s="32"/>
      <c r="B47" s="8"/>
      <c r="C47" t="s">
        <v>42</v>
      </c>
      <c r="D47" t="s">
        <v>131</v>
      </c>
      <c r="E47" s="68">
        <v>1</v>
      </c>
      <c r="F47" s="68" t="s">
        <v>34</v>
      </c>
      <c r="G47" s="61">
        <v>28</v>
      </c>
      <c r="H47" s="61">
        <v>28</v>
      </c>
      <c r="I47" s="4"/>
      <c r="J47" s="38"/>
    </row>
    <row r="48" spans="1:10">
      <c r="A48" s="32"/>
      <c r="B48" s="8"/>
      <c r="E48" s="68"/>
      <c r="F48" s="68"/>
      <c r="G48" s="61"/>
      <c r="H48" s="104"/>
      <c r="I48" s="4">
        <v>328.9</v>
      </c>
      <c r="J48" s="38"/>
    </row>
    <row r="49" spans="1:10">
      <c r="A49" s="51" t="s">
        <v>43</v>
      </c>
      <c r="B49" s="16"/>
      <c r="C49" s="17" t="s">
        <v>44</v>
      </c>
      <c r="D49" s="17" t="s">
        <v>264</v>
      </c>
      <c r="E49" s="100">
        <v>1</v>
      </c>
      <c r="F49" s="100" t="s">
        <v>34</v>
      </c>
      <c r="G49" s="60">
        <v>61</v>
      </c>
      <c r="H49" s="71">
        <v>6.1</v>
      </c>
      <c r="I49" s="17"/>
      <c r="J49" s="33"/>
    </row>
    <row r="50" spans="1:10">
      <c r="A50" s="32"/>
      <c r="B50" s="8"/>
      <c r="C50" t="s">
        <v>44</v>
      </c>
      <c r="D50" s="9" t="s">
        <v>262</v>
      </c>
      <c r="E50" s="68"/>
      <c r="F50" s="68" t="s">
        <v>34</v>
      </c>
      <c r="G50" s="61">
        <v>48</v>
      </c>
      <c r="H50" s="71"/>
      <c r="J50" s="33"/>
    </row>
    <row r="51" spans="1:10">
      <c r="A51" s="32"/>
      <c r="B51" s="8"/>
      <c r="C51" t="s">
        <v>44</v>
      </c>
      <c r="D51" s="9" t="s">
        <v>263</v>
      </c>
      <c r="E51" s="68"/>
      <c r="F51" s="68" t="s">
        <v>34</v>
      </c>
      <c r="G51" s="61">
        <v>47</v>
      </c>
      <c r="H51" s="71"/>
      <c r="J51" s="33"/>
    </row>
    <row r="52" spans="1:10">
      <c r="A52" s="32"/>
      <c r="C52" t="s">
        <v>214</v>
      </c>
      <c r="D52" s="78" t="s">
        <v>258</v>
      </c>
      <c r="E52" s="68">
        <v>1</v>
      </c>
      <c r="F52" s="68" t="s">
        <v>34</v>
      </c>
      <c r="G52" s="61">
        <v>110</v>
      </c>
      <c r="H52" s="71">
        <v>11</v>
      </c>
      <c r="J52" s="33"/>
    </row>
    <row r="53" spans="1:10">
      <c r="A53" s="32"/>
      <c r="B53" s="59" t="s">
        <v>129</v>
      </c>
      <c r="C53" t="s">
        <v>43</v>
      </c>
      <c r="D53" s="9" t="s">
        <v>45</v>
      </c>
      <c r="E53" s="68">
        <v>800</v>
      </c>
      <c r="F53" s="68" t="s">
        <v>25</v>
      </c>
      <c r="G53" s="181">
        <v>8.5000000000000006E-2</v>
      </c>
      <c r="H53" s="61">
        <v>68</v>
      </c>
      <c r="J53" s="33"/>
    </row>
    <row r="54" spans="1:10">
      <c r="A54" s="32"/>
      <c r="B54" s="8" t="s">
        <v>109</v>
      </c>
      <c r="C54" t="s">
        <v>43</v>
      </c>
      <c r="D54" s="9" t="s">
        <v>270</v>
      </c>
      <c r="E54" s="80">
        <v>100</v>
      </c>
      <c r="F54" s="68" t="s">
        <v>25</v>
      </c>
      <c r="G54" s="71">
        <v>0.60057000000000005</v>
      </c>
      <c r="H54" s="61">
        <v>60.057000000000002</v>
      </c>
      <c r="J54" s="33"/>
    </row>
    <row r="55" spans="1:10">
      <c r="A55" s="32"/>
      <c r="B55" s="8" t="s">
        <v>211</v>
      </c>
      <c r="C55" t="s">
        <v>43</v>
      </c>
      <c r="D55" s="9" t="s">
        <v>251</v>
      </c>
      <c r="E55" s="80">
        <v>1</v>
      </c>
      <c r="F55" s="68" t="s">
        <v>31</v>
      </c>
      <c r="G55" s="61">
        <v>23.913080000000001</v>
      </c>
      <c r="H55" s="61">
        <v>23.913080000000001</v>
      </c>
      <c r="J55" s="33"/>
    </row>
    <row r="56" spans="1:10">
      <c r="A56" s="32"/>
      <c r="B56" s="8" t="s">
        <v>211</v>
      </c>
      <c r="C56" t="s">
        <v>43</v>
      </c>
      <c r="D56" s="9" t="s">
        <v>250</v>
      </c>
      <c r="E56" s="80">
        <v>1</v>
      </c>
      <c r="F56" s="68" t="s">
        <v>31</v>
      </c>
      <c r="G56" s="61">
        <v>17.3</v>
      </c>
      <c r="H56" s="61">
        <v>17.3</v>
      </c>
      <c r="J56" s="33"/>
    </row>
    <row r="57" spans="1:10">
      <c r="A57" s="32"/>
      <c r="B57" s="8"/>
      <c r="D57" s="9"/>
      <c r="E57" s="80"/>
      <c r="F57" s="68"/>
      <c r="G57" s="71"/>
      <c r="H57" s="61"/>
      <c r="J57" s="33"/>
    </row>
    <row r="58" spans="1:10">
      <c r="A58" s="32"/>
      <c r="B58" s="8"/>
      <c r="D58" s="9"/>
      <c r="E58" s="80"/>
      <c r="F58" s="68"/>
      <c r="G58" s="71"/>
      <c r="H58" s="61"/>
      <c r="J58" s="33"/>
    </row>
    <row r="59" spans="1:10">
      <c r="A59" s="32"/>
      <c r="B59" s="8"/>
      <c r="C59" t="s">
        <v>46</v>
      </c>
      <c r="D59" t="s">
        <v>131</v>
      </c>
      <c r="E59" s="68">
        <v>1</v>
      </c>
      <c r="F59" s="68" t="s">
        <v>34</v>
      </c>
      <c r="G59" s="61">
        <v>28</v>
      </c>
      <c r="H59" s="61">
        <v>28</v>
      </c>
      <c r="J59" s="33"/>
    </row>
    <row r="60" spans="1:10">
      <c r="A60" s="32"/>
      <c r="B60" s="8"/>
      <c r="C60" t="s">
        <v>46</v>
      </c>
      <c r="D60" t="s">
        <v>278</v>
      </c>
      <c r="E60" s="68">
        <v>1</v>
      </c>
      <c r="F60" s="68" t="s">
        <v>34</v>
      </c>
      <c r="G60" s="71">
        <v>13.4</v>
      </c>
      <c r="H60" s="61">
        <v>13.4</v>
      </c>
      <c r="J60" s="33"/>
    </row>
    <row r="61" spans="1:10">
      <c r="A61" s="32"/>
      <c r="B61" s="8"/>
      <c r="C61" t="s">
        <v>46</v>
      </c>
      <c r="D61" t="s">
        <v>279</v>
      </c>
      <c r="E61" s="105">
        <v>0.1</v>
      </c>
      <c r="F61" s="68" t="s">
        <v>49</v>
      </c>
      <c r="G61" s="61">
        <v>34</v>
      </c>
      <c r="H61" s="71">
        <v>3.4000000000000004</v>
      </c>
      <c r="J61" s="33"/>
    </row>
    <row r="62" spans="1:10">
      <c r="A62" s="32"/>
      <c r="B62" s="8"/>
      <c r="C62" t="s">
        <v>46</v>
      </c>
      <c r="D62" t="s">
        <v>48</v>
      </c>
      <c r="E62" s="68">
        <v>0</v>
      </c>
      <c r="F62" s="68" t="s">
        <v>34</v>
      </c>
      <c r="G62" s="61">
        <v>13</v>
      </c>
      <c r="H62" s="61">
        <v>0</v>
      </c>
      <c r="J62" s="33"/>
    </row>
    <row r="63" spans="1:10">
      <c r="A63" s="32"/>
      <c r="B63" s="8"/>
      <c r="C63" t="s">
        <v>43</v>
      </c>
      <c r="D63" t="s">
        <v>26</v>
      </c>
      <c r="E63" s="102">
        <v>0</v>
      </c>
      <c r="F63" s="68" t="s">
        <v>49</v>
      </c>
      <c r="G63" s="61">
        <v>19</v>
      </c>
      <c r="H63" s="61">
        <v>0</v>
      </c>
      <c r="I63" s="4"/>
      <c r="J63" s="38"/>
    </row>
    <row r="64" spans="1:10">
      <c r="A64" s="53"/>
      <c r="B64" s="22"/>
      <c r="C64" s="21"/>
      <c r="D64" s="21"/>
      <c r="E64" s="106"/>
      <c r="F64" s="103"/>
      <c r="G64" s="104"/>
      <c r="H64" s="104"/>
      <c r="I64" s="23">
        <v>231.17008000000001</v>
      </c>
      <c r="J64" s="38"/>
    </row>
    <row r="65" spans="1:10">
      <c r="A65" s="52" t="s">
        <v>50</v>
      </c>
      <c r="B65" s="8"/>
      <c r="C65" t="s">
        <v>51</v>
      </c>
      <c r="D65" t="s">
        <v>91</v>
      </c>
      <c r="E65" s="80"/>
      <c r="F65" s="68" t="s">
        <v>34</v>
      </c>
      <c r="G65" s="61">
        <v>260</v>
      </c>
      <c r="H65" s="61"/>
      <c r="J65" s="33"/>
    </row>
    <row r="66" spans="1:10">
      <c r="A66" s="32"/>
      <c r="B66" s="8" t="s">
        <v>211</v>
      </c>
      <c r="C66" t="s">
        <v>50</v>
      </c>
      <c r="D66" t="s">
        <v>178</v>
      </c>
      <c r="E66" s="98">
        <v>1</v>
      </c>
      <c r="F66" s="68" t="s">
        <v>31</v>
      </c>
      <c r="G66" s="61">
        <v>19</v>
      </c>
      <c r="H66" s="61">
        <v>19</v>
      </c>
      <c r="J66" s="33"/>
    </row>
    <row r="67" spans="1:10">
      <c r="A67" s="32"/>
      <c r="B67" s="8"/>
      <c r="E67" s="102"/>
      <c r="F67" s="68"/>
      <c r="G67" s="61"/>
      <c r="H67" s="61"/>
      <c r="J67" s="33"/>
    </row>
    <row r="68" spans="1:10">
      <c r="A68" s="32"/>
      <c r="B68" s="8"/>
      <c r="E68" s="102"/>
      <c r="F68" s="68"/>
      <c r="G68" s="61"/>
      <c r="H68" s="61"/>
      <c r="J68" s="33"/>
    </row>
    <row r="69" spans="1:10">
      <c r="A69" s="32"/>
      <c r="B69" s="8"/>
      <c r="E69" s="102"/>
      <c r="F69" s="68"/>
      <c r="G69" s="61"/>
      <c r="H69" s="61"/>
      <c r="J69" s="33"/>
    </row>
    <row r="70" spans="1:10">
      <c r="A70" s="32"/>
      <c r="B70" s="8"/>
      <c r="E70" s="102"/>
      <c r="F70" s="68"/>
      <c r="G70" s="61"/>
      <c r="H70" s="61"/>
      <c r="J70" s="33"/>
    </row>
    <row r="71" spans="1:10">
      <c r="A71" s="32"/>
      <c r="B71" s="69"/>
      <c r="E71" s="102"/>
      <c r="F71" s="68"/>
      <c r="G71" s="61"/>
      <c r="H71" s="61"/>
      <c r="J71" s="33"/>
    </row>
    <row r="72" spans="1:10">
      <c r="A72" s="32"/>
      <c r="B72" s="69"/>
      <c r="E72" s="102"/>
      <c r="F72" s="68"/>
      <c r="G72" s="61"/>
      <c r="H72" s="61"/>
      <c r="J72" s="33"/>
    </row>
    <row r="73" spans="1:10">
      <c r="A73" s="32"/>
      <c r="B73" s="8"/>
      <c r="E73" s="102"/>
      <c r="F73" s="68"/>
      <c r="G73" s="61"/>
      <c r="H73" s="61"/>
      <c r="J73" s="33"/>
    </row>
    <row r="74" spans="1:10">
      <c r="A74" s="32"/>
      <c r="B74" s="8"/>
      <c r="E74" s="102"/>
      <c r="F74" s="68"/>
      <c r="G74" s="61"/>
      <c r="H74" s="61"/>
      <c r="J74" s="33"/>
    </row>
    <row r="75" spans="1:10">
      <c r="A75" s="32"/>
      <c r="B75" s="8"/>
      <c r="C75" t="s">
        <v>52</v>
      </c>
      <c r="D75" t="s">
        <v>131</v>
      </c>
      <c r="E75" s="68">
        <v>0</v>
      </c>
      <c r="F75" s="68" t="s">
        <v>34</v>
      </c>
      <c r="G75" s="61">
        <v>28</v>
      </c>
      <c r="H75" s="61">
        <v>0</v>
      </c>
      <c r="I75" s="4"/>
      <c r="J75" s="38"/>
    </row>
    <row r="76" spans="1:10">
      <c r="A76" s="32"/>
      <c r="B76" s="8"/>
      <c r="E76" s="68"/>
      <c r="F76" s="68"/>
      <c r="G76" s="61"/>
      <c r="H76" s="61"/>
      <c r="I76" s="4">
        <v>19</v>
      </c>
      <c r="J76" s="38"/>
    </row>
    <row r="77" spans="1:10">
      <c r="A77" s="51" t="s">
        <v>53</v>
      </c>
      <c r="B77" s="16"/>
      <c r="C77" s="17"/>
      <c r="D77" s="17"/>
      <c r="E77" s="63"/>
      <c r="F77" s="100"/>
      <c r="G77" s="60"/>
      <c r="H77" s="60"/>
      <c r="I77" s="17"/>
      <c r="J77" s="33"/>
    </row>
    <row r="78" spans="1:10">
      <c r="A78" s="32"/>
      <c r="B78" s="8"/>
      <c r="E78" s="68"/>
      <c r="F78" s="68"/>
      <c r="G78" s="61"/>
      <c r="H78" s="61"/>
      <c r="J78" s="33"/>
    </row>
    <row r="79" spans="1:10">
      <c r="A79" s="32"/>
      <c r="B79" s="8"/>
      <c r="E79" s="68"/>
      <c r="F79" s="68"/>
      <c r="G79" s="61"/>
      <c r="H79" s="61"/>
      <c r="J79" s="33"/>
    </row>
    <row r="80" spans="1:10">
      <c r="A80" s="32"/>
      <c r="B80" s="8"/>
      <c r="C80" t="s">
        <v>54</v>
      </c>
      <c r="D80" t="s">
        <v>131</v>
      </c>
      <c r="E80" s="68">
        <v>0</v>
      </c>
      <c r="F80" s="68" t="s">
        <v>34</v>
      </c>
      <c r="G80" s="61">
        <v>28</v>
      </c>
      <c r="H80" s="61">
        <v>0</v>
      </c>
      <c r="I80" s="4"/>
      <c r="J80" s="38"/>
    </row>
    <row r="81" spans="1:10">
      <c r="A81" s="53"/>
      <c r="B81" s="22"/>
      <c r="C81" s="21"/>
      <c r="D81" s="21"/>
      <c r="E81" s="103"/>
      <c r="F81" s="103"/>
      <c r="G81" s="104"/>
      <c r="H81" s="104"/>
      <c r="I81" s="23">
        <v>0</v>
      </c>
      <c r="J81" s="38"/>
    </row>
    <row r="82" spans="1:10">
      <c r="A82" s="52" t="s">
        <v>55</v>
      </c>
      <c r="B82" s="149" t="s">
        <v>305</v>
      </c>
      <c r="C82" t="s">
        <v>55</v>
      </c>
      <c r="D82" s="9" t="s">
        <v>285</v>
      </c>
      <c r="E82" s="68">
        <v>75</v>
      </c>
      <c r="F82" s="68" t="s">
        <v>57</v>
      </c>
      <c r="G82" s="71">
        <v>2.8</v>
      </c>
      <c r="H82" s="60">
        <v>210</v>
      </c>
      <c r="J82" s="33"/>
    </row>
    <row r="83" spans="1:10">
      <c r="A83" s="32"/>
      <c r="B83" s="59" t="s">
        <v>233</v>
      </c>
      <c r="C83" t="s">
        <v>55</v>
      </c>
      <c r="D83" s="9" t="s">
        <v>285</v>
      </c>
      <c r="E83" s="68">
        <v>100</v>
      </c>
      <c r="F83" s="68" t="s">
        <v>57</v>
      </c>
      <c r="G83" s="71">
        <v>2.8</v>
      </c>
      <c r="H83" s="61">
        <v>280</v>
      </c>
      <c r="I83" s="4"/>
      <c r="J83" s="38"/>
    </row>
    <row r="84" spans="1:10">
      <c r="A84" s="32"/>
      <c r="B84" s="8"/>
      <c r="C84" t="s">
        <v>58</v>
      </c>
      <c r="E84" s="68">
        <v>1</v>
      </c>
      <c r="F84" s="68" t="s">
        <v>59</v>
      </c>
      <c r="G84" s="61">
        <v>995</v>
      </c>
      <c r="H84" s="61">
        <v>99.5</v>
      </c>
      <c r="I84" s="4">
        <v>589.5</v>
      </c>
      <c r="J84" s="33"/>
    </row>
    <row r="85" spans="1:10">
      <c r="A85" s="51" t="s">
        <v>60</v>
      </c>
      <c r="B85" s="16"/>
      <c r="C85" s="17" t="s">
        <v>36</v>
      </c>
      <c r="D85" s="17" t="s">
        <v>61</v>
      </c>
      <c r="E85" s="100">
        <v>1</v>
      </c>
      <c r="F85" s="100" t="s">
        <v>34</v>
      </c>
      <c r="G85" s="60">
        <v>75</v>
      </c>
      <c r="H85" s="60">
        <v>75</v>
      </c>
      <c r="I85" s="17"/>
      <c r="J85" s="33"/>
    </row>
    <row r="86" spans="1:10">
      <c r="A86" s="32"/>
      <c r="B86" s="8"/>
      <c r="C86" t="s">
        <v>62</v>
      </c>
      <c r="D86" t="s">
        <v>261</v>
      </c>
      <c r="E86" s="68">
        <v>2.2000000000000002</v>
      </c>
      <c r="F86" s="68" t="s">
        <v>34</v>
      </c>
      <c r="G86" s="61">
        <v>190</v>
      </c>
      <c r="H86" s="61">
        <v>418.00000000000006</v>
      </c>
      <c r="J86" s="33"/>
    </row>
    <row r="87" spans="1:10">
      <c r="A87" s="32"/>
      <c r="B87" s="8"/>
      <c r="C87" t="s">
        <v>95</v>
      </c>
      <c r="D87" t="s">
        <v>96</v>
      </c>
      <c r="E87" s="68"/>
      <c r="F87" s="68"/>
      <c r="G87" s="61"/>
      <c r="H87" s="61"/>
      <c r="I87" s="4"/>
      <c r="J87" s="38"/>
    </row>
    <row r="88" spans="1:10">
      <c r="A88" s="53"/>
      <c r="B88" s="22"/>
      <c r="C88" s="21" t="s">
        <v>281</v>
      </c>
      <c r="D88" s="21" t="s">
        <v>280</v>
      </c>
      <c r="E88" s="103">
        <v>1</v>
      </c>
      <c r="F88" s="103" t="s">
        <v>2</v>
      </c>
      <c r="G88" s="104">
        <v>95</v>
      </c>
      <c r="H88" s="104">
        <v>95</v>
      </c>
      <c r="I88" s="23">
        <v>588</v>
      </c>
      <c r="J88" s="38"/>
    </row>
    <row r="89" spans="1:10">
      <c r="A89" s="52" t="s">
        <v>63</v>
      </c>
      <c r="B89" s="8"/>
      <c r="C89" t="s">
        <v>63</v>
      </c>
      <c r="D89" t="s">
        <v>218</v>
      </c>
      <c r="E89" s="98">
        <v>1.5</v>
      </c>
      <c r="F89" s="68" t="s">
        <v>31</v>
      </c>
      <c r="G89" s="61">
        <v>21</v>
      </c>
      <c r="H89" s="61">
        <v>31.5</v>
      </c>
      <c r="J89" s="33"/>
    </row>
    <row r="90" spans="1:10">
      <c r="A90" s="32"/>
      <c r="B90" s="8"/>
      <c r="C90" t="s">
        <v>63</v>
      </c>
      <c r="D90" t="s">
        <v>65</v>
      </c>
      <c r="E90" s="68">
        <v>7.4999999999999997E-2</v>
      </c>
      <c r="F90" s="68" t="s">
        <v>31</v>
      </c>
      <c r="G90" s="61">
        <v>21</v>
      </c>
      <c r="H90" s="71">
        <v>1.575</v>
      </c>
      <c r="J90" s="33"/>
    </row>
    <row r="91" spans="1:10">
      <c r="A91" s="32"/>
      <c r="B91" s="8"/>
      <c r="C91" t="s">
        <v>63</v>
      </c>
      <c r="D91" t="s">
        <v>218</v>
      </c>
      <c r="E91" s="98">
        <v>2</v>
      </c>
      <c r="F91" s="68" t="s">
        <v>31</v>
      </c>
      <c r="G91" s="61">
        <v>21</v>
      </c>
      <c r="H91" s="61">
        <v>42</v>
      </c>
      <c r="J91" s="33"/>
    </row>
    <row r="92" spans="1:10">
      <c r="A92" s="32"/>
      <c r="B92" s="8"/>
      <c r="C92" t="s">
        <v>63</v>
      </c>
      <c r="D92" t="s">
        <v>65</v>
      </c>
      <c r="E92" s="68">
        <v>7.4999999999999997E-2</v>
      </c>
      <c r="F92" s="68" t="s">
        <v>31</v>
      </c>
      <c r="G92" s="61">
        <v>21</v>
      </c>
      <c r="H92" s="71">
        <v>1.575</v>
      </c>
      <c r="J92" s="33"/>
    </row>
    <row r="93" spans="1:10">
      <c r="A93" s="32"/>
      <c r="B93" s="8"/>
      <c r="C93" t="s">
        <v>63</v>
      </c>
      <c r="D93" t="s">
        <v>131</v>
      </c>
      <c r="E93" s="68">
        <v>2</v>
      </c>
      <c r="F93" s="68" t="s">
        <v>34</v>
      </c>
      <c r="G93" s="61">
        <v>28</v>
      </c>
      <c r="H93" s="61">
        <v>56</v>
      </c>
      <c r="J93" s="33"/>
    </row>
    <row r="94" spans="1:10">
      <c r="A94" s="32"/>
      <c r="B94" s="59" t="s">
        <v>313</v>
      </c>
      <c r="C94" t="s">
        <v>63</v>
      </c>
      <c r="D94" t="s">
        <v>252</v>
      </c>
      <c r="E94" s="68"/>
      <c r="F94" s="68" t="s">
        <v>2</v>
      </c>
      <c r="G94" s="61">
        <v>225</v>
      </c>
      <c r="H94" s="61">
        <v>0</v>
      </c>
      <c r="J94" s="33"/>
    </row>
    <row r="95" spans="1:10">
      <c r="A95" s="32"/>
      <c r="B95" s="59" t="s">
        <v>277</v>
      </c>
      <c r="C95" t="s">
        <v>63</v>
      </c>
      <c r="D95" s="9" t="s">
        <v>219</v>
      </c>
      <c r="E95" s="68">
        <v>1</v>
      </c>
      <c r="F95" s="68" t="s">
        <v>2</v>
      </c>
      <c r="G95" s="61">
        <v>650</v>
      </c>
      <c r="H95" s="61">
        <v>650</v>
      </c>
      <c r="J95" s="33"/>
    </row>
    <row r="96" spans="1:10">
      <c r="A96" s="32"/>
      <c r="B96" s="8"/>
      <c r="C96" t="s">
        <v>63</v>
      </c>
      <c r="D96" t="s">
        <v>66</v>
      </c>
      <c r="E96" s="98">
        <v>0.4</v>
      </c>
      <c r="F96" s="68" t="s">
        <v>49</v>
      </c>
      <c r="G96" s="71">
        <v>5</v>
      </c>
      <c r="H96" s="71">
        <v>2</v>
      </c>
      <c r="J96" s="33"/>
    </row>
    <row r="97" spans="1:10">
      <c r="A97" s="32"/>
      <c r="B97" s="8"/>
      <c r="C97" t="s">
        <v>63</v>
      </c>
      <c r="D97" t="s">
        <v>67</v>
      </c>
      <c r="E97" s="102">
        <v>0.02</v>
      </c>
      <c r="F97" s="68" t="s">
        <v>68</v>
      </c>
      <c r="G97" s="61">
        <v>25</v>
      </c>
      <c r="H97" s="71">
        <v>0.5</v>
      </c>
      <c r="J97" s="33"/>
    </row>
    <row r="98" spans="1:10">
      <c r="A98" s="32"/>
      <c r="B98" s="59"/>
      <c r="C98" t="s">
        <v>63</v>
      </c>
      <c r="D98" t="s">
        <v>275</v>
      </c>
      <c r="E98" s="80"/>
      <c r="F98" s="68" t="s">
        <v>15</v>
      </c>
      <c r="G98" s="61"/>
      <c r="H98" s="61">
        <v>0</v>
      </c>
      <c r="I98" s="4"/>
      <c r="J98" s="38"/>
    </row>
    <row r="99" spans="1:10">
      <c r="A99" s="32"/>
      <c r="B99" s="8"/>
      <c r="E99" s="115"/>
      <c r="F99" s="103"/>
      <c r="G99" s="61"/>
      <c r="H99" s="104"/>
      <c r="I99" s="4">
        <v>785</v>
      </c>
      <c r="J99" s="38"/>
    </row>
    <row r="100" spans="1:10">
      <c r="A100" s="51" t="s">
        <v>69</v>
      </c>
      <c r="B100" s="16"/>
      <c r="C100" s="17" t="s">
        <v>70</v>
      </c>
      <c r="D100" s="17" t="s">
        <v>70</v>
      </c>
      <c r="E100" s="98">
        <v>0.4</v>
      </c>
      <c r="F100" s="68" t="s">
        <v>49</v>
      </c>
      <c r="G100" s="101">
        <v>0.5</v>
      </c>
      <c r="H100" s="71">
        <v>0.2</v>
      </c>
      <c r="I100" s="17"/>
      <c r="J100" s="33"/>
    </row>
    <row r="101" spans="1:10">
      <c r="A101" s="32"/>
      <c r="B101" s="8"/>
      <c r="C101" t="s">
        <v>71</v>
      </c>
      <c r="D101" t="s">
        <v>296</v>
      </c>
      <c r="E101" s="98"/>
      <c r="F101" s="68"/>
      <c r="G101" s="61">
        <v>75</v>
      </c>
      <c r="H101" s="61">
        <v>0</v>
      </c>
      <c r="J101" s="33"/>
    </row>
    <row r="102" spans="1:10">
      <c r="A102" s="32"/>
      <c r="B102" s="8"/>
      <c r="C102" t="s">
        <v>73</v>
      </c>
      <c r="D102" t="s">
        <v>74</v>
      </c>
      <c r="E102" s="98">
        <v>0.4</v>
      </c>
      <c r="F102" s="68" t="s">
        <v>49</v>
      </c>
      <c r="G102" s="71">
        <v>2</v>
      </c>
      <c r="H102" s="71">
        <v>0.8</v>
      </c>
      <c r="J102" s="33"/>
    </row>
    <row r="103" spans="1:10">
      <c r="A103" s="32"/>
      <c r="B103" s="8"/>
      <c r="C103" t="s">
        <v>73</v>
      </c>
      <c r="D103" t="s">
        <v>75</v>
      </c>
      <c r="E103" s="98">
        <v>0.4</v>
      </c>
      <c r="F103" s="68" t="s">
        <v>49</v>
      </c>
      <c r="G103" s="61">
        <v>20</v>
      </c>
      <c r="H103" s="71">
        <v>8</v>
      </c>
      <c r="J103" s="33"/>
    </row>
    <row r="104" spans="1:10">
      <c r="A104" s="32"/>
      <c r="B104" s="8"/>
      <c r="C104" t="s">
        <v>73</v>
      </c>
      <c r="D104" t="s">
        <v>302</v>
      </c>
      <c r="E104" s="80">
        <v>400</v>
      </c>
      <c r="F104" s="68" t="s">
        <v>25</v>
      </c>
      <c r="G104" s="71">
        <v>0.56000000000000005</v>
      </c>
      <c r="H104" s="61">
        <v>224.00000000000003</v>
      </c>
      <c r="J104" s="33"/>
    </row>
    <row r="105" spans="1:10">
      <c r="A105" s="32"/>
      <c r="B105" s="8"/>
      <c r="C105" t="s">
        <v>73</v>
      </c>
      <c r="D105" t="s">
        <v>74</v>
      </c>
      <c r="E105" s="98"/>
      <c r="F105" s="68"/>
      <c r="G105" s="71"/>
      <c r="H105" s="71"/>
      <c r="J105" s="33"/>
    </row>
    <row r="106" spans="1:10">
      <c r="A106" s="32"/>
      <c r="B106" s="8"/>
      <c r="C106" t="s">
        <v>76</v>
      </c>
      <c r="D106" s="72" t="s">
        <v>265</v>
      </c>
      <c r="E106" s="98">
        <v>0.4</v>
      </c>
      <c r="F106" s="68" t="s">
        <v>49</v>
      </c>
      <c r="G106" s="61">
        <v>10</v>
      </c>
      <c r="H106" s="71">
        <v>4</v>
      </c>
      <c r="J106" s="33"/>
    </row>
    <row r="107" spans="1:10">
      <c r="A107" s="32"/>
      <c r="B107" s="8"/>
      <c r="C107" t="s">
        <v>77</v>
      </c>
      <c r="D107" t="s">
        <v>78</v>
      </c>
      <c r="E107" s="98"/>
      <c r="F107" s="68"/>
      <c r="G107" s="71"/>
      <c r="H107" s="61"/>
      <c r="J107" s="33"/>
    </row>
    <row r="108" spans="1:10">
      <c r="A108" s="53"/>
      <c r="B108" s="22"/>
      <c r="C108" s="21"/>
      <c r="D108" s="21"/>
      <c r="E108" s="107"/>
      <c r="F108" s="103"/>
      <c r="G108" s="104"/>
      <c r="H108" s="104"/>
      <c r="I108" s="23">
        <v>237.00000000000003</v>
      </c>
      <c r="J108" s="38"/>
    </row>
    <row r="109" spans="1:10">
      <c r="A109" s="52" t="s">
        <v>80</v>
      </c>
      <c r="B109" s="8"/>
      <c r="C109" t="s">
        <v>81</v>
      </c>
      <c r="D109" t="s">
        <v>82</v>
      </c>
      <c r="E109" s="98"/>
      <c r="F109" s="68"/>
      <c r="G109" s="71"/>
      <c r="H109" s="60"/>
      <c r="J109" s="33"/>
    </row>
    <row r="110" spans="1:10">
      <c r="A110" s="32"/>
      <c r="B110" s="8"/>
      <c r="C110" t="s">
        <v>83</v>
      </c>
      <c r="D110" t="s">
        <v>84</v>
      </c>
      <c r="E110" s="98">
        <v>0.4</v>
      </c>
      <c r="F110" s="68" t="s">
        <v>49</v>
      </c>
      <c r="G110" s="112">
        <v>8.9999999999999993E-3</v>
      </c>
      <c r="H110" s="61">
        <v>26.999999999999996</v>
      </c>
      <c r="J110" s="33"/>
    </row>
    <row r="111" spans="1:10">
      <c r="A111" s="32"/>
      <c r="B111" s="8"/>
      <c r="C111" s="72" t="s">
        <v>83</v>
      </c>
      <c r="D111" s="146" t="s">
        <v>304</v>
      </c>
      <c r="E111" s="147"/>
      <c r="F111" s="72"/>
      <c r="G111" s="148">
        <v>5.0000000000000001E-4</v>
      </c>
      <c r="H111" s="71">
        <v>1.5</v>
      </c>
      <c r="J111" s="33"/>
    </row>
    <row r="112" spans="1:10">
      <c r="A112" s="32"/>
      <c r="B112" s="8"/>
      <c r="C112" t="s">
        <v>290</v>
      </c>
      <c r="D112" t="s">
        <v>289</v>
      </c>
      <c r="E112" s="72">
        <v>1</v>
      </c>
      <c r="F112" s="72" t="s">
        <v>189</v>
      </c>
      <c r="G112" s="74">
        <v>260</v>
      </c>
      <c r="H112" s="61">
        <v>26</v>
      </c>
      <c r="J112" s="33"/>
    </row>
    <row r="113" spans="1:10">
      <c r="A113" s="32"/>
      <c r="B113" s="8"/>
      <c r="C113" t="s">
        <v>290</v>
      </c>
      <c r="D113" t="s">
        <v>291</v>
      </c>
      <c r="E113" s="72">
        <v>1</v>
      </c>
      <c r="F113" s="72" t="s">
        <v>189</v>
      </c>
      <c r="G113" s="74">
        <v>200</v>
      </c>
      <c r="H113" s="61">
        <v>20</v>
      </c>
      <c r="J113" s="33"/>
    </row>
    <row r="114" spans="1:10">
      <c r="A114" s="32"/>
      <c r="B114" s="8"/>
      <c r="C114" t="s">
        <v>125</v>
      </c>
      <c r="G114" s="71"/>
      <c r="H114" s="4"/>
      <c r="J114" s="33"/>
    </row>
    <row r="115" spans="1:10">
      <c r="A115" s="30"/>
      <c r="B115" s="12"/>
      <c r="C115" s="1" t="s">
        <v>139</v>
      </c>
      <c r="D115" s="1"/>
      <c r="E115" s="1"/>
      <c r="F115" s="1"/>
      <c r="G115" s="182"/>
      <c r="H115" s="7"/>
      <c r="I115" s="7">
        <v>74.5</v>
      </c>
      <c r="J115" s="36">
        <v>4703</v>
      </c>
    </row>
    <row r="116" spans="1:10">
      <c r="A116" s="32"/>
      <c r="B116" s="8"/>
      <c r="G116" s="68"/>
      <c r="J116" s="39"/>
    </row>
    <row r="117" spans="1:10">
      <c r="A117" s="40"/>
      <c r="B117" s="42"/>
      <c r="C117" s="41"/>
      <c r="D117" s="41"/>
      <c r="E117" s="41"/>
      <c r="F117" s="41"/>
      <c r="G117" s="183"/>
      <c r="H117" s="41"/>
      <c r="I117" s="44" t="s">
        <v>85</v>
      </c>
      <c r="J117" s="45">
        <v>-453</v>
      </c>
    </row>
    <row r="118" spans="1:10">
      <c r="A118" s="32"/>
      <c r="G118" s="61"/>
      <c r="I118" s="46"/>
      <c r="J118" s="33"/>
    </row>
    <row r="119" spans="1:10">
      <c r="A119" s="32"/>
      <c r="G119" s="68"/>
      <c r="I119" s="46" t="s">
        <v>224</v>
      </c>
      <c r="J119" s="73">
        <v>11.76</v>
      </c>
    </row>
    <row r="120" spans="1:10">
      <c r="A120" s="32"/>
      <c r="G120" s="68"/>
      <c r="I120" s="46"/>
      <c r="J120" s="33"/>
    </row>
    <row r="121" spans="1:10">
      <c r="A121" s="32"/>
      <c r="G121" s="68"/>
      <c r="I121" s="46" t="s">
        <v>86</v>
      </c>
      <c r="J121" s="58">
        <v>1.1100000000000001</v>
      </c>
    </row>
    <row r="122" spans="1:10">
      <c r="A122" s="48" t="s">
        <v>87</v>
      </c>
      <c r="B122" s="1"/>
      <c r="C122" s="1"/>
      <c r="D122" s="1"/>
      <c r="E122" s="1"/>
      <c r="F122" s="1"/>
      <c r="G122" s="184"/>
      <c r="H122" s="1"/>
      <c r="I122" s="1"/>
      <c r="J122" s="31"/>
    </row>
    <row r="123" spans="1:10">
      <c r="G123" s="68"/>
    </row>
  </sheetData>
  <conditionalFormatting sqref="G111">
    <cfRule type="cellIs" dxfId="1" priority="1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9456-6A7C-43CB-8181-2995D24F802E}">
  <dimension ref="A1:J118"/>
  <sheetViews>
    <sheetView view="pageBreakPreview" zoomScale="85" zoomScaleNormal="100" zoomScaleSheetLayoutView="85" workbookViewId="0">
      <selection activeCell="A118" sqref="A118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6.44140625" customWidth="1"/>
    <col min="7" max="10" width="9.5546875" customWidth="1"/>
  </cols>
  <sheetData>
    <row r="1" spans="1:10" ht="18">
      <c r="A1" s="64"/>
      <c r="B1" s="65"/>
      <c r="C1" s="65"/>
      <c r="D1" s="66" t="s">
        <v>299</v>
      </c>
      <c r="E1" s="65"/>
      <c r="F1" s="65"/>
      <c r="G1" s="65"/>
      <c r="H1" s="65"/>
      <c r="I1" s="65"/>
      <c r="J1" s="67"/>
    </row>
    <row r="2" spans="1:10">
      <c r="A2" s="32"/>
      <c r="D2" s="47" t="s">
        <v>132</v>
      </c>
      <c r="J2" s="33"/>
    </row>
    <row r="3" spans="1:10">
      <c r="A3" s="32"/>
      <c r="J3" s="33"/>
    </row>
    <row r="4" spans="1:10" ht="18">
      <c r="A4" s="28"/>
      <c r="B4" s="14" t="s">
        <v>0</v>
      </c>
      <c r="C4" s="14"/>
      <c r="D4" s="66" t="s">
        <v>156</v>
      </c>
      <c r="E4" s="14"/>
      <c r="F4" s="13"/>
      <c r="G4" s="13"/>
      <c r="H4" s="13"/>
      <c r="I4" s="13"/>
      <c r="J4" s="29"/>
    </row>
    <row r="5" spans="1:10">
      <c r="A5" s="32"/>
      <c r="B5" s="55" t="s">
        <v>1</v>
      </c>
      <c r="C5" s="2">
        <v>2026</v>
      </c>
      <c r="F5" s="46" t="s">
        <v>123</v>
      </c>
      <c r="G5">
        <v>10</v>
      </c>
      <c r="H5" t="s">
        <v>2</v>
      </c>
      <c r="J5" s="33"/>
    </row>
    <row r="6" spans="1:10">
      <c r="A6" s="32"/>
      <c r="B6" s="55" t="s">
        <v>124</v>
      </c>
      <c r="C6" s="54">
        <v>46112</v>
      </c>
      <c r="F6" s="46" t="s">
        <v>3</v>
      </c>
      <c r="G6" t="s">
        <v>283</v>
      </c>
      <c r="J6" s="33"/>
    </row>
    <row r="7" spans="1:10">
      <c r="A7" s="32"/>
      <c r="F7" s="46" t="s">
        <v>126</v>
      </c>
      <c r="G7">
        <v>150</v>
      </c>
      <c r="H7" t="s">
        <v>191</v>
      </c>
      <c r="J7" s="33"/>
    </row>
    <row r="8" spans="1:10">
      <c r="A8" s="34" t="s">
        <v>4</v>
      </c>
      <c r="B8" s="13"/>
      <c r="C8" s="13"/>
      <c r="D8" s="13"/>
      <c r="E8" s="13"/>
      <c r="F8" s="13"/>
      <c r="G8" s="13"/>
      <c r="H8" s="13"/>
      <c r="I8" s="13"/>
      <c r="J8" s="29"/>
    </row>
    <row r="9" spans="1:10">
      <c r="A9" s="56" t="s">
        <v>5</v>
      </c>
      <c r="B9" s="21"/>
      <c r="C9" s="21"/>
      <c r="D9" s="21"/>
      <c r="E9" s="57" t="s">
        <v>6</v>
      </c>
      <c r="F9" s="57" t="s">
        <v>7</v>
      </c>
      <c r="G9" s="57" t="s">
        <v>8</v>
      </c>
      <c r="H9" s="57" t="s">
        <v>9</v>
      </c>
      <c r="I9" s="57" t="s">
        <v>10</v>
      </c>
      <c r="J9" s="35" t="s">
        <v>11</v>
      </c>
    </row>
    <row r="10" spans="1:10">
      <c r="A10" s="50" t="s">
        <v>140</v>
      </c>
      <c r="E10" s="98">
        <v>22.5</v>
      </c>
      <c r="F10" s="68" t="s">
        <v>297</v>
      </c>
      <c r="G10" s="61">
        <v>280</v>
      </c>
      <c r="H10" s="61">
        <v>6300</v>
      </c>
      <c r="I10" s="4"/>
      <c r="J10" s="33"/>
    </row>
    <row r="11" spans="1:10">
      <c r="A11" s="50" t="s">
        <v>14</v>
      </c>
      <c r="E11" s="2"/>
      <c r="F11" t="s">
        <v>15</v>
      </c>
      <c r="G11" s="4"/>
      <c r="H11" s="4">
        <v>0</v>
      </c>
      <c r="I11" s="4"/>
      <c r="J11" s="33"/>
    </row>
    <row r="12" spans="1:10">
      <c r="A12" s="50" t="s">
        <v>16</v>
      </c>
      <c r="E12" s="2"/>
      <c r="F12" t="s">
        <v>17</v>
      </c>
      <c r="G12" s="5"/>
      <c r="H12" s="4">
        <v>0</v>
      </c>
      <c r="I12" s="4"/>
      <c r="J12" s="33"/>
    </row>
    <row r="13" spans="1:10">
      <c r="A13" s="50" t="s">
        <v>99</v>
      </c>
      <c r="E13" s="2"/>
      <c r="G13" s="5"/>
      <c r="H13" s="4"/>
      <c r="I13" s="4"/>
      <c r="J13" s="33"/>
    </row>
    <row r="14" spans="1:10">
      <c r="A14" s="32"/>
      <c r="E14" s="2"/>
      <c r="G14" s="5"/>
      <c r="H14" s="4"/>
      <c r="I14" s="4">
        <v>6300</v>
      </c>
      <c r="J14" s="39">
        <v>6300</v>
      </c>
    </row>
    <row r="15" spans="1:10">
      <c r="A15" s="32"/>
      <c r="J15" s="33"/>
    </row>
    <row r="16" spans="1:10">
      <c r="A16" s="34" t="s">
        <v>18</v>
      </c>
      <c r="B16" s="13"/>
      <c r="C16" s="13"/>
      <c r="D16" s="13"/>
      <c r="E16" s="13"/>
      <c r="F16" s="13"/>
      <c r="G16" s="13"/>
      <c r="H16" s="13"/>
      <c r="I16" s="13"/>
      <c r="J16" s="29"/>
    </row>
    <row r="17" spans="1:10">
      <c r="A17" s="49" t="s">
        <v>19</v>
      </c>
      <c r="B17" s="15" t="s">
        <v>20</v>
      </c>
      <c r="C17" s="15" t="s">
        <v>21</v>
      </c>
      <c r="D17" s="15" t="s">
        <v>5</v>
      </c>
      <c r="E17" s="27" t="s">
        <v>22</v>
      </c>
      <c r="F17" s="27" t="s">
        <v>7</v>
      </c>
      <c r="G17" s="27" t="s">
        <v>8</v>
      </c>
      <c r="H17" s="27" t="s">
        <v>23</v>
      </c>
      <c r="I17" s="27" t="s">
        <v>10</v>
      </c>
      <c r="J17" s="37" t="s">
        <v>11</v>
      </c>
    </row>
    <row r="18" spans="1:10">
      <c r="A18" s="51" t="s">
        <v>24</v>
      </c>
      <c r="B18" s="16"/>
      <c r="C18" s="17" t="s">
        <v>24</v>
      </c>
      <c r="D18" s="17" t="s">
        <v>141</v>
      </c>
      <c r="E18" s="99">
        <v>1.45</v>
      </c>
      <c r="F18" s="100" t="s">
        <v>142</v>
      </c>
      <c r="G18" s="60">
        <v>620</v>
      </c>
      <c r="H18" s="20">
        <v>899</v>
      </c>
      <c r="I18" s="17"/>
      <c r="J18" s="33"/>
    </row>
    <row r="19" spans="1:10">
      <c r="A19" s="32"/>
      <c r="B19" s="8"/>
      <c r="C19" t="s">
        <v>26</v>
      </c>
      <c r="D19" t="s">
        <v>27</v>
      </c>
      <c r="E19" s="80">
        <v>36.25</v>
      </c>
      <c r="F19" s="68" t="s">
        <v>25</v>
      </c>
      <c r="G19" s="71">
        <v>0.04</v>
      </c>
      <c r="H19" s="5">
        <v>3.2</v>
      </c>
      <c r="I19" s="4">
        <v>902.2</v>
      </c>
      <c r="J19" s="38"/>
    </row>
    <row r="20" spans="1:10">
      <c r="A20" s="51" t="s">
        <v>28</v>
      </c>
      <c r="B20" s="16"/>
      <c r="C20" s="17" t="s">
        <v>29</v>
      </c>
      <c r="D20" s="17" t="s">
        <v>30</v>
      </c>
      <c r="E20" s="63">
        <v>4</v>
      </c>
      <c r="F20" s="100" t="s">
        <v>31</v>
      </c>
      <c r="G20" s="101">
        <v>6</v>
      </c>
      <c r="H20" s="20">
        <v>24</v>
      </c>
      <c r="I20" s="17"/>
      <c r="J20" s="33"/>
    </row>
    <row r="21" spans="1:10">
      <c r="A21" s="32"/>
      <c r="B21" s="8"/>
      <c r="C21" t="s">
        <v>29</v>
      </c>
      <c r="D21" t="s">
        <v>32</v>
      </c>
      <c r="E21" s="68">
        <v>0.1</v>
      </c>
      <c r="F21" s="68" t="s">
        <v>31</v>
      </c>
      <c r="G21" s="61">
        <v>35</v>
      </c>
      <c r="H21" s="5">
        <v>3.5</v>
      </c>
      <c r="J21" s="33"/>
    </row>
    <row r="22" spans="1:10">
      <c r="A22" s="32"/>
      <c r="B22" s="8"/>
      <c r="C22" t="s">
        <v>33</v>
      </c>
      <c r="D22" t="s">
        <v>131</v>
      </c>
      <c r="E22" s="68">
        <v>1</v>
      </c>
      <c r="F22" s="68" t="s">
        <v>34</v>
      </c>
      <c r="G22" s="61">
        <v>28</v>
      </c>
      <c r="H22" s="4">
        <v>28</v>
      </c>
      <c r="J22" s="33"/>
    </row>
    <row r="23" spans="1:10">
      <c r="A23" s="32"/>
      <c r="B23" s="8"/>
      <c r="C23" t="s">
        <v>35</v>
      </c>
      <c r="D23" t="s">
        <v>282</v>
      </c>
      <c r="E23" s="68">
        <v>1</v>
      </c>
      <c r="F23" s="68" t="s">
        <v>34</v>
      </c>
      <c r="G23" s="61">
        <v>220</v>
      </c>
      <c r="H23" s="4">
        <v>220</v>
      </c>
      <c r="J23" s="33"/>
    </row>
    <row r="24" spans="1:10">
      <c r="A24" s="32"/>
      <c r="B24" s="8"/>
      <c r="C24" t="s">
        <v>35</v>
      </c>
      <c r="D24" t="s">
        <v>127</v>
      </c>
      <c r="E24" s="68">
        <v>1</v>
      </c>
      <c r="F24" s="68" t="s">
        <v>34</v>
      </c>
      <c r="G24" s="61">
        <v>200</v>
      </c>
      <c r="H24" s="4">
        <v>200</v>
      </c>
      <c r="J24" s="33"/>
    </row>
    <row r="25" spans="1:10">
      <c r="A25" s="32"/>
      <c r="B25" s="8"/>
      <c r="C25" t="s">
        <v>35</v>
      </c>
      <c r="D25" t="s">
        <v>248</v>
      </c>
      <c r="E25" s="68">
        <v>1</v>
      </c>
      <c r="F25" s="68" t="s">
        <v>34</v>
      </c>
      <c r="G25" s="61">
        <v>140</v>
      </c>
      <c r="H25" s="4">
        <v>140</v>
      </c>
      <c r="J25" s="33"/>
    </row>
    <row r="26" spans="1:10">
      <c r="A26" s="32"/>
      <c r="B26" s="8"/>
      <c r="E26" s="68"/>
      <c r="F26" s="68"/>
      <c r="G26" s="68"/>
      <c r="J26" s="33"/>
    </row>
    <row r="27" spans="1:10">
      <c r="A27" s="32"/>
      <c r="B27" s="8" t="s">
        <v>143</v>
      </c>
      <c r="C27" t="s">
        <v>37</v>
      </c>
      <c r="D27" s="9" t="s">
        <v>144</v>
      </c>
      <c r="E27" s="68">
        <v>1</v>
      </c>
      <c r="F27" s="68" t="s">
        <v>34</v>
      </c>
      <c r="G27" s="61">
        <v>220</v>
      </c>
      <c r="H27" s="4">
        <v>220</v>
      </c>
      <c r="J27" s="33"/>
    </row>
    <row r="28" spans="1:10">
      <c r="A28" s="32"/>
      <c r="B28" s="8"/>
      <c r="E28" s="68"/>
      <c r="F28" s="68"/>
      <c r="G28" s="61"/>
      <c r="H28" s="4"/>
      <c r="I28" s="4">
        <v>835.5</v>
      </c>
      <c r="J28" s="38"/>
    </row>
    <row r="29" spans="1:10">
      <c r="A29" s="51" t="s">
        <v>29</v>
      </c>
      <c r="B29" s="16" t="s">
        <v>101</v>
      </c>
      <c r="C29" s="17" t="s">
        <v>29</v>
      </c>
      <c r="D29" s="17" t="s">
        <v>254</v>
      </c>
      <c r="E29" s="63">
        <v>3</v>
      </c>
      <c r="F29" s="100" t="s">
        <v>31</v>
      </c>
      <c r="G29" s="60">
        <v>22</v>
      </c>
      <c r="H29" s="20">
        <v>66</v>
      </c>
      <c r="I29" s="17"/>
      <c r="J29" s="33"/>
    </row>
    <row r="30" spans="1:10">
      <c r="A30" s="32"/>
      <c r="B30" s="8"/>
      <c r="E30" s="80"/>
      <c r="F30" s="68"/>
      <c r="G30" s="71"/>
      <c r="H30" s="4"/>
      <c r="J30" s="33"/>
    </row>
    <row r="31" spans="1:10">
      <c r="A31" s="32"/>
      <c r="B31" s="8" t="s">
        <v>146</v>
      </c>
      <c r="C31" t="s">
        <v>29</v>
      </c>
      <c r="D31" t="s">
        <v>145</v>
      </c>
      <c r="E31" s="98">
        <v>3</v>
      </c>
      <c r="F31" s="68" t="s">
        <v>31</v>
      </c>
      <c r="G31" s="71">
        <v>8.5</v>
      </c>
      <c r="H31" s="4">
        <v>25.5</v>
      </c>
      <c r="J31" s="33"/>
    </row>
    <row r="32" spans="1:10">
      <c r="A32" s="32"/>
      <c r="B32" s="8" t="s">
        <v>146</v>
      </c>
      <c r="C32" t="s">
        <v>29</v>
      </c>
      <c r="D32" t="s">
        <v>147</v>
      </c>
      <c r="E32" s="98">
        <v>1</v>
      </c>
      <c r="F32" s="68" t="s">
        <v>31</v>
      </c>
      <c r="G32" s="61">
        <v>80</v>
      </c>
      <c r="H32" s="4">
        <v>80</v>
      </c>
      <c r="J32" s="33"/>
    </row>
    <row r="33" spans="1:10">
      <c r="A33" s="32"/>
      <c r="B33" s="8"/>
      <c r="E33" s="98"/>
      <c r="F33" s="68"/>
      <c r="G33" s="61"/>
      <c r="H33" s="4"/>
      <c r="J33" s="33"/>
    </row>
    <row r="34" spans="1:10">
      <c r="A34" s="32"/>
      <c r="B34" s="8" t="s">
        <v>148</v>
      </c>
      <c r="C34" t="s">
        <v>29</v>
      </c>
      <c r="D34" t="s">
        <v>149</v>
      </c>
      <c r="E34" s="80">
        <v>80</v>
      </c>
      <c r="F34" s="68" t="s">
        <v>150</v>
      </c>
      <c r="G34" s="71">
        <v>0.6</v>
      </c>
      <c r="H34" s="4">
        <v>48</v>
      </c>
      <c r="J34" s="33"/>
    </row>
    <row r="35" spans="1:10">
      <c r="A35" s="32"/>
      <c r="B35" s="8" t="s">
        <v>148</v>
      </c>
      <c r="C35" t="s">
        <v>29</v>
      </c>
      <c r="D35" t="s">
        <v>88</v>
      </c>
      <c r="E35" s="98">
        <v>0.5</v>
      </c>
      <c r="F35" s="68" t="s">
        <v>31</v>
      </c>
      <c r="G35" s="61">
        <v>84.72</v>
      </c>
      <c r="H35" s="4">
        <v>42.36</v>
      </c>
      <c r="J35" s="33"/>
    </row>
    <row r="36" spans="1:10">
      <c r="A36" s="32"/>
      <c r="B36" s="8"/>
      <c r="E36" s="102"/>
      <c r="F36" s="68"/>
      <c r="G36" s="61"/>
      <c r="H36" s="4"/>
      <c r="J36" s="33"/>
    </row>
    <row r="37" spans="1:10">
      <c r="A37" s="32"/>
      <c r="B37" s="8"/>
      <c r="E37" s="102"/>
      <c r="F37" s="68"/>
      <c r="G37" s="61"/>
      <c r="H37" s="4"/>
      <c r="J37" s="33"/>
    </row>
    <row r="38" spans="1:10">
      <c r="A38" s="32"/>
      <c r="B38" s="8"/>
      <c r="E38" s="68"/>
      <c r="F38" s="68"/>
      <c r="G38" s="61"/>
      <c r="H38" s="4"/>
      <c r="J38" s="33"/>
    </row>
    <row r="39" spans="1:10">
      <c r="A39" s="32"/>
      <c r="B39" s="8"/>
      <c r="C39" t="s">
        <v>33</v>
      </c>
      <c r="D39" t="s">
        <v>131</v>
      </c>
      <c r="E39" s="68">
        <v>3</v>
      </c>
      <c r="F39" s="68" t="s">
        <v>34</v>
      </c>
      <c r="G39" s="61">
        <v>28</v>
      </c>
      <c r="H39" s="4">
        <v>84</v>
      </c>
      <c r="J39" s="38"/>
    </row>
    <row r="40" spans="1:10">
      <c r="A40" s="53"/>
      <c r="B40" s="22"/>
      <c r="C40" s="21"/>
      <c r="D40" s="21"/>
      <c r="E40" s="103"/>
      <c r="F40" s="103"/>
      <c r="G40" s="104"/>
      <c r="H40" s="23"/>
      <c r="I40" s="23">
        <v>345.86</v>
      </c>
      <c r="J40" s="38"/>
    </row>
    <row r="41" spans="1:10">
      <c r="A41" s="52" t="s">
        <v>39</v>
      </c>
      <c r="B41" s="8" t="s">
        <v>146</v>
      </c>
      <c r="C41" t="s">
        <v>40</v>
      </c>
      <c r="D41" t="s">
        <v>151</v>
      </c>
      <c r="E41" s="102">
        <v>0.04</v>
      </c>
      <c r="F41" s="68" t="s">
        <v>31</v>
      </c>
      <c r="G41" s="61">
        <v>440</v>
      </c>
      <c r="H41" s="4">
        <v>17.600000000000001</v>
      </c>
      <c r="J41" s="33"/>
    </row>
    <row r="42" spans="1:10">
      <c r="A42" s="32"/>
      <c r="B42" s="8"/>
      <c r="C42" t="s">
        <v>244</v>
      </c>
      <c r="D42" t="s">
        <v>245</v>
      </c>
      <c r="E42" s="98"/>
      <c r="F42" s="68" t="s">
        <v>31</v>
      </c>
      <c r="G42" s="61">
        <v>440</v>
      </c>
      <c r="H42" s="4">
        <v>0</v>
      </c>
      <c r="J42" s="33"/>
    </row>
    <row r="43" spans="1:10">
      <c r="A43" s="32"/>
      <c r="B43" s="8"/>
      <c r="E43" s="68"/>
      <c r="F43" s="68"/>
      <c r="G43" s="61"/>
      <c r="H43" s="4"/>
      <c r="J43" s="33"/>
    </row>
    <row r="44" spans="1:10">
      <c r="A44" s="32"/>
      <c r="E44" s="68"/>
      <c r="F44" s="68"/>
      <c r="G44" s="61"/>
      <c r="H44" s="4"/>
      <c r="J44" s="33"/>
    </row>
    <row r="45" spans="1:10">
      <c r="A45" s="32"/>
      <c r="B45" s="8"/>
      <c r="C45" t="s">
        <v>42</v>
      </c>
      <c r="D45" t="s">
        <v>131</v>
      </c>
      <c r="E45" s="68">
        <v>0</v>
      </c>
      <c r="F45" s="68" t="s">
        <v>34</v>
      </c>
      <c r="G45" s="61">
        <v>28</v>
      </c>
      <c r="H45" s="4">
        <v>0</v>
      </c>
      <c r="I45" s="4"/>
      <c r="J45" s="38"/>
    </row>
    <row r="46" spans="1:10">
      <c r="A46" s="32"/>
      <c r="B46" s="8"/>
      <c r="E46" s="68"/>
      <c r="F46" s="68"/>
      <c r="G46" s="61"/>
      <c r="H46" s="23"/>
      <c r="I46" s="4">
        <v>17.600000000000001</v>
      </c>
      <c r="J46" s="38"/>
    </row>
    <row r="47" spans="1:10">
      <c r="A47" s="51" t="s">
        <v>43</v>
      </c>
      <c r="B47" s="16"/>
      <c r="C47" s="17" t="s">
        <v>44</v>
      </c>
      <c r="D47" s="17" t="s">
        <v>264</v>
      </c>
      <c r="E47" s="100">
        <v>1</v>
      </c>
      <c r="F47" s="100" t="s">
        <v>34</v>
      </c>
      <c r="G47" s="60">
        <v>61</v>
      </c>
      <c r="H47" s="5">
        <v>6.1</v>
      </c>
      <c r="I47" s="17"/>
      <c r="J47" s="33"/>
    </row>
    <row r="48" spans="1:10">
      <c r="A48" s="32"/>
      <c r="B48" s="8"/>
      <c r="C48" t="s">
        <v>44</v>
      </c>
      <c r="D48" s="9" t="s">
        <v>262</v>
      </c>
      <c r="E48" s="68">
        <v>1</v>
      </c>
      <c r="F48" s="68" t="s">
        <v>34</v>
      </c>
      <c r="G48" s="61">
        <v>48</v>
      </c>
      <c r="H48" s="5">
        <v>4.8</v>
      </c>
      <c r="J48" s="33"/>
    </row>
    <row r="49" spans="1:10">
      <c r="A49" s="32"/>
      <c r="B49" s="8"/>
      <c r="C49" t="s">
        <v>44</v>
      </c>
      <c r="D49" s="9" t="s">
        <v>263</v>
      </c>
      <c r="E49" s="68">
        <v>1</v>
      </c>
      <c r="F49" s="68" t="s">
        <v>34</v>
      </c>
      <c r="G49" s="61">
        <v>47</v>
      </c>
      <c r="H49" s="5">
        <v>4.7</v>
      </c>
      <c r="J49" s="33"/>
    </row>
    <row r="50" spans="1:10">
      <c r="A50" s="32"/>
      <c r="B50" s="8"/>
      <c r="C50" t="s">
        <v>214</v>
      </c>
      <c r="D50" s="9" t="s">
        <v>259</v>
      </c>
      <c r="E50" s="68">
        <v>1</v>
      </c>
      <c r="F50" s="68" t="s">
        <v>34</v>
      </c>
      <c r="G50" s="61">
        <v>80</v>
      </c>
      <c r="H50" s="5">
        <v>8</v>
      </c>
      <c r="J50" s="33"/>
    </row>
    <row r="51" spans="1:10">
      <c r="A51" s="32"/>
      <c r="B51" s="59" t="s">
        <v>129</v>
      </c>
      <c r="C51" t="s">
        <v>43</v>
      </c>
      <c r="D51" s="9" t="s">
        <v>45</v>
      </c>
      <c r="E51" s="68">
        <v>800</v>
      </c>
      <c r="F51" s="68" t="s">
        <v>25</v>
      </c>
      <c r="G51" s="181">
        <v>8.5000000000000006E-2</v>
      </c>
      <c r="H51" s="4">
        <v>68</v>
      </c>
      <c r="J51" s="33"/>
    </row>
    <row r="52" spans="1:10">
      <c r="A52" s="32"/>
      <c r="B52" s="8" t="s">
        <v>109</v>
      </c>
      <c r="C52" t="s">
        <v>43</v>
      </c>
      <c r="D52" s="9" t="s">
        <v>269</v>
      </c>
      <c r="E52" s="80">
        <v>400</v>
      </c>
      <c r="F52" s="68" t="s">
        <v>25</v>
      </c>
      <c r="G52" s="71">
        <v>0.64</v>
      </c>
      <c r="H52" s="4">
        <v>256</v>
      </c>
      <c r="J52" s="33"/>
    </row>
    <row r="53" spans="1:10">
      <c r="A53" s="32"/>
      <c r="B53" s="8" t="s">
        <v>109</v>
      </c>
      <c r="C53" t="s">
        <v>43</v>
      </c>
      <c r="D53" s="9" t="s">
        <v>111</v>
      </c>
      <c r="E53" s="80">
        <v>50</v>
      </c>
      <c r="F53" s="68" t="s">
        <v>25</v>
      </c>
      <c r="G53" s="71">
        <v>0.90254000000000001</v>
      </c>
      <c r="H53" s="4">
        <v>45.127000000000002</v>
      </c>
      <c r="J53" s="33"/>
    </row>
    <row r="54" spans="1:10">
      <c r="A54" s="32"/>
      <c r="B54" s="8" t="s">
        <v>152</v>
      </c>
      <c r="C54" t="s">
        <v>43</v>
      </c>
      <c r="D54" s="9" t="s">
        <v>249</v>
      </c>
      <c r="E54" s="80">
        <v>300</v>
      </c>
      <c r="F54" s="68" t="s">
        <v>25</v>
      </c>
      <c r="G54" s="71">
        <v>1.5</v>
      </c>
      <c r="H54" s="4">
        <v>450</v>
      </c>
      <c r="J54" s="33"/>
    </row>
    <row r="55" spans="1:10">
      <c r="A55" s="32"/>
      <c r="B55" s="8" t="s">
        <v>153</v>
      </c>
      <c r="C55" t="s">
        <v>43</v>
      </c>
      <c r="D55" s="9" t="s">
        <v>90</v>
      </c>
      <c r="E55" s="80">
        <v>100</v>
      </c>
      <c r="F55" s="68" t="s">
        <v>25</v>
      </c>
      <c r="G55" s="71">
        <v>0.95</v>
      </c>
      <c r="H55" s="4">
        <v>95</v>
      </c>
      <c r="J55" s="33"/>
    </row>
    <row r="56" spans="1:10">
      <c r="A56" s="32"/>
      <c r="B56" s="8" t="s">
        <v>154</v>
      </c>
      <c r="C56" t="s">
        <v>43</v>
      </c>
      <c r="D56" s="9" t="s">
        <v>90</v>
      </c>
      <c r="E56" s="80">
        <v>100</v>
      </c>
      <c r="F56" s="68" t="s">
        <v>25</v>
      </c>
      <c r="G56" s="71">
        <v>0.95</v>
      </c>
      <c r="H56" s="4">
        <v>95</v>
      </c>
      <c r="J56" s="33"/>
    </row>
    <row r="57" spans="1:10">
      <c r="A57" s="32"/>
      <c r="B57" s="8"/>
      <c r="D57" s="9"/>
      <c r="E57" s="68"/>
      <c r="F57" s="68"/>
      <c r="G57" s="61"/>
      <c r="H57" s="4"/>
      <c r="J57" s="33"/>
    </row>
    <row r="58" spans="1:10">
      <c r="A58" s="32"/>
      <c r="B58" s="8"/>
      <c r="C58" t="s">
        <v>46</v>
      </c>
      <c r="D58" t="s">
        <v>278</v>
      </c>
      <c r="E58" s="68">
        <v>1</v>
      </c>
      <c r="F58" s="68" t="s">
        <v>34</v>
      </c>
      <c r="G58" s="71">
        <v>13.4</v>
      </c>
      <c r="H58" s="4">
        <v>13.4</v>
      </c>
      <c r="J58" s="33"/>
    </row>
    <row r="59" spans="1:10">
      <c r="A59" s="32"/>
      <c r="B59" s="8"/>
      <c r="C59" t="s">
        <v>46</v>
      </c>
      <c r="D59" t="s">
        <v>279</v>
      </c>
      <c r="E59" s="105">
        <v>0.45</v>
      </c>
      <c r="F59" s="68" t="s">
        <v>49</v>
      </c>
      <c r="G59" s="61">
        <v>34</v>
      </c>
      <c r="H59" s="4">
        <v>15.3</v>
      </c>
      <c r="J59" s="33"/>
    </row>
    <row r="60" spans="1:10">
      <c r="A60" s="32"/>
      <c r="B60" s="8"/>
      <c r="C60" t="s">
        <v>46</v>
      </c>
      <c r="D60" t="s">
        <v>48</v>
      </c>
      <c r="E60" s="68">
        <v>2</v>
      </c>
      <c r="F60" s="68" t="s">
        <v>34</v>
      </c>
      <c r="G60" s="61">
        <v>13</v>
      </c>
      <c r="H60" s="4">
        <v>26</v>
      </c>
      <c r="J60" s="33"/>
    </row>
    <row r="61" spans="1:10">
      <c r="A61" s="32"/>
      <c r="B61" s="8"/>
      <c r="C61" t="s">
        <v>43</v>
      </c>
      <c r="D61" t="s">
        <v>26</v>
      </c>
      <c r="E61" s="102">
        <v>0.5</v>
      </c>
      <c r="F61" s="68" t="s">
        <v>49</v>
      </c>
      <c r="G61" s="61">
        <v>19</v>
      </c>
      <c r="H61" s="4">
        <v>9.5</v>
      </c>
      <c r="I61" s="4"/>
      <c r="J61" s="38"/>
    </row>
    <row r="62" spans="1:10">
      <c r="A62" s="53"/>
      <c r="B62" s="22"/>
      <c r="C62" s="21"/>
      <c r="D62" s="21"/>
      <c r="E62" s="106"/>
      <c r="F62" s="103"/>
      <c r="G62" s="104"/>
      <c r="H62" s="23"/>
      <c r="I62" s="23">
        <v>1096.9270000000001</v>
      </c>
      <c r="J62" s="38"/>
    </row>
    <row r="63" spans="1:10">
      <c r="A63" s="52" t="s">
        <v>50</v>
      </c>
      <c r="B63" s="8"/>
      <c r="C63" t="s">
        <v>51</v>
      </c>
      <c r="D63" t="s">
        <v>91</v>
      </c>
      <c r="E63" s="80"/>
      <c r="F63" s="68" t="s">
        <v>34</v>
      </c>
      <c r="G63" s="61">
        <v>260</v>
      </c>
      <c r="H63" s="4"/>
      <c r="J63" s="33"/>
    </row>
    <row r="64" spans="1:10">
      <c r="A64" s="32"/>
      <c r="B64" s="8"/>
      <c r="E64" s="102"/>
      <c r="F64" s="68"/>
      <c r="G64" s="61"/>
      <c r="H64" s="4"/>
      <c r="J64" s="33"/>
    </row>
    <row r="65" spans="1:10">
      <c r="A65" s="32"/>
      <c r="B65" s="8"/>
      <c r="E65" s="102"/>
      <c r="F65" s="68"/>
      <c r="G65" s="61"/>
      <c r="H65" s="4"/>
      <c r="J65" s="33"/>
    </row>
    <row r="66" spans="1:10">
      <c r="A66" s="32"/>
      <c r="B66" s="8"/>
      <c r="E66" s="102"/>
      <c r="F66" s="68"/>
      <c r="G66" s="61"/>
      <c r="H66" s="4"/>
      <c r="J66" s="33"/>
    </row>
    <row r="67" spans="1:10">
      <c r="A67" s="32"/>
      <c r="B67" s="8"/>
      <c r="E67" s="102"/>
      <c r="F67" s="68"/>
      <c r="G67" s="61"/>
      <c r="H67" s="4"/>
      <c r="J67" s="33"/>
    </row>
    <row r="68" spans="1:10">
      <c r="A68" s="32"/>
      <c r="B68" s="8"/>
      <c r="E68" s="102"/>
      <c r="F68" s="68"/>
      <c r="G68" s="61"/>
      <c r="H68" s="4"/>
      <c r="J68" s="33"/>
    </row>
    <row r="69" spans="1:10">
      <c r="A69" s="32"/>
      <c r="B69" s="8"/>
      <c r="E69" s="102"/>
      <c r="F69" s="68"/>
      <c r="G69" s="61"/>
      <c r="H69" s="4"/>
      <c r="J69" s="33"/>
    </row>
    <row r="70" spans="1:10">
      <c r="A70" s="32"/>
      <c r="B70" s="8"/>
      <c r="E70" s="102"/>
      <c r="F70" s="68"/>
      <c r="G70" s="61"/>
      <c r="H70" s="4"/>
      <c r="J70" s="33"/>
    </row>
    <row r="71" spans="1:10">
      <c r="A71" s="32"/>
      <c r="B71" s="8"/>
      <c r="E71" s="102"/>
      <c r="F71" s="68"/>
      <c r="G71" s="61"/>
      <c r="H71" s="4"/>
      <c r="J71" s="33"/>
    </row>
    <row r="72" spans="1:10">
      <c r="A72" s="32"/>
      <c r="B72" s="8"/>
      <c r="E72" s="102"/>
      <c r="F72" s="68"/>
      <c r="G72" s="61"/>
      <c r="H72" s="4"/>
      <c r="J72" s="33"/>
    </row>
    <row r="73" spans="1:10">
      <c r="A73" s="32"/>
      <c r="B73" s="8"/>
      <c r="C73" t="s">
        <v>52</v>
      </c>
      <c r="D73" t="s">
        <v>131</v>
      </c>
      <c r="E73" s="68"/>
      <c r="F73" s="68" t="s">
        <v>34</v>
      </c>
      <c r="G73" s="61">
        <v>28</v>
      </c>
      <c r="H73" s="4">
        <v>0</v>
      </c>
      <c r="I73" s="4"/>
      <c r="J73" s="38"/>
    </row>
    <row r="74" spans="1:10">
      <c r="A74" s="32"/>
      <c r="B74" s="8"/>
      <c r="E74" s="68"/>
      <c r="F74" s="68"/>
      <c r="G74" s="61"/>
      <c r="H74" s="4"/>
      <c r="I74" s="4">
        <v>0</v>
      </c>
      <c r="J74" s="38"/>
    </row>
    <row r="75" spans="1:10">
      <c r="A75" s="51" t="s">
        <v>53</v>
      </c>
      <c r="B75" s="16"/>
      <c r="C75" s="17"/>
      <c r="D75" s="17"/>
      <c r="E75" s="63"/>
      <c r="F75" s="100"/>
      <c r="G75" s="60"/>
      <c r="H75" s="20"/>
      <c r="I75" s="17"/>
      <c r="J75" s="33"/>
    </row>
    <row r="76" spans="1:10">
      <c r="A76" s="32"/>
      <c r="B76" s="8"/>
      <c r="E76" s="68"/>
      <c r="F76" s="68"/>
      <c r="G76" s="61"/>
      <c r="H76" s="4"/>
      <c r="J76" s="33"/>
    </row>
    <row r="77" spans="1:10">
      <c r="A77" s="32"/>
      <c r="B77" s="8"/>
      <c r="E77" s="68"/>
      <c r="F77" s="68"/>
      <c r="G77" s="61"/>
      <c r="H77" s="4"/>
      <c r="J77" s="33"/>
    </row>
    <row r="78" spans="1:10">
      <c r="A78" s="32"/>
      <c r="B78" s="8"/>
      <c r="C78" t="s">
        <v>54</v>
      </c>
      <c r="D78" t="s">
        <v>131</v>
      </c>
      <c r="E78" s="68"/>
      <c r="F78" s="68" t="s">
        <v>34</v>
      </c>
      <c r="G78" s="61">
        <v>28</v>
      </c>
      <c r="H78" s="4">
        <v>0</v>
      </c>
      <c r="I78" s="4"/>
      <c r="J78" s="38"/>
    </row>
    <row r="79" spans="1:10">
      <c r="A79" s="53"/>
      <c r="B79" s="22"/>
      <c r="C79" s="21"/>
      <c r="D79" s="21"/>
      <c r="E79" s="103"/>
      <c r="F79" s="103"/>
      <c r="G79" s="104"/>
      <c r="H79" s="23"/>
      <c r="I79" s="23">
        <v>0</v>
      </c>
      <c r="J79" s="38"/>
    </row>
    <row r="80" spans="1:10">
      <c r="A80" s="52" t="s">
        <v>55</v>
      </c>
      <c r="B80" s="8"/>
      <c r="C80" t="s">
        <v>55</v>
      </c>
      <c r="D80" s="9" t="s">
        <v>285</v>
      </c>
      <c r="E80" s="68">
        <v>260</v>
      </c>
      <c r="F80" s="68" t="s">
        <v>57</v>
      </c>
      <c r="G80" s="71">
        <v>2.8</v>
      </c>
      <c r="H80" s="20">
        <v>728</v>
      </c>
      <c r="J80" s="33"/>
    </row>
    <row r="81" spans="1:10">
      <c r="A81" s="32"/>
      <c r="B81" s="8"/>
      <c r="C81" t="s">
        <v>58</v>
      </c>
      <c r="E81" s="68">
        <v>1</v>
      </c>
      <c r="F81" s="68" t="s">
        <v>59</v>
      </c>
      <c r="G81" s="61">
        <v>995</v>
      </c>
      <c r="H81" s="4">
        <v>99.5</v>
      </c>
      <c r="I81" s="4"/>
      <c r="J81" s="38"/>
    </row>
    <row r="82" spans="1:10">
      <c r="A82" s="32"/>
      <c r="B82" s="8"/>
      <c r="E82" s="68"/>
      <c r="F82" s="68"/>
      <c r="G82" s="68"/>
      <c r="I82" s="4">
        <v>827.5</v>
      </c>
      <c r="J82" s="33"/>
    </row>
    <row r="83" spans="1:10">
      <c r="A83" s="51" t="s">
        <v>60</v>
      </c>
      <c r="B83" s="16"/>
      <c r="C83" s="17" t="s">
        <v>36</v>
      </c>
      <c r="D83" s="17" t="s">
        <v>61</v>
      </c>
      <c r="E83" s="100"/>
      <c r="F83" s="100" t="s">
        <v>34</v>
      </c>
      <c r="G83" s="60">
        <v>75</v>
      </c>
      <c r="H83" s="20"/>
      <c r="I83" s="17"/>
      <c r="J83" s="33"/>
    </row>
    <row r="84" spans="1:10">
      <c r="A84" s="32"/>
      <c r="B84" s="8"/>
      <c r="C84" t="s">
        <v>62</v>
      </c>
      <c r="D84" t="s">
        <v>261</v>
      </c>
      <c r="E84" s="68"/>
      <c r="F84" s="68"/>
      <c r="G84" s="61"/>
      <c r="H84" s="4"/>
      <c r="J84" s="33"/>
    </row>
    <row r="85" spans="1:10">
      <c r="A85" s="32"/>
      <c r="B85" s="8"/>
      <c r="C85" t="s">
        <v>95</v>
      </c>
      <c r="D85" t="s">
        <v>96</v>
      </c>
      <c r="E85" s="68"/>
      <c r="F85" s="68"/>
      <c r="G85" s="61"/>
      <c r="H85" s="4"/>
      <c r="I85" s="4"/>
      <c r="J85" s="38"/>
    </row>
    <row r="86" spans="1:10">
      <c r="A86" s="53"/>
      <c r="B86" s="22"/>
      <c r="C86" s="21"/>
      <c r="D86" s="21"/>
      <c r="E86" s="103"/>
      <c r="F86" s="103"/>
      <c r="G86" s="104"/>
      <c r="H86" s="23"/>
      <c r="I86" s="23">
        <v>0</v>
      </c>
      <c r="J86" s="38"/>
    </row>
    <row r="87" spans="1:10">
      <c r="A87" s="52" t="s">
        <v>63</v>
      </c>
      <c r="B87" s="8"/>
      <c r="C87" t="s">
        <v>64</v>
      </c>
      <c r="E87" s="98"/>
      <c r="F87" s="68"/>
      <c r="G87" s="61"/>
      <c r="H87" s="5"/>
      <c r="J87" s="33"/>
    </row>
    <row r="88" spans="1:10">
      <c r="A88" s="32"/>
      <c r="B88" s="8"/>
      <c r="C88" t="s">
        <v>38</v>
      </c>
      <c r="E88" s="68"/>
      <c r="F88" s="68"/>
      <c r="G88" s="61"/>
      <c r="H88" s="5"/>
      <c r="J88" s="33"/>
    </row>
    <row r="89" spans="1:10">
      <c r="A89" s="32"/>
      <c r="B89" s="8"/>
      <c r="C89" t="s">
        <v>33</v>
      </c>
      <c r="E89" s="68"/>
      <c r="F89" s="68"/>
      <c r="G89" s="61"/>
      <c r="H89" s="4"/>
      <c r="J89" s="33"/>
    </row>
    <row r="90" spans="1:10">
      <c r="A90" s="32"/>
      <c r="B90" s="8"/>
      <c r="C90" t="s">
        <v>63</v>
      </c>
      <c r="D90" s="9" t="s">
        <v>155</v>
      </c>
      <c r="E90" s="68"/>
      <c r="F90" s="68" t="s">
        <v>2</v>
      </c>
      <c r="G90" s="61">
        <v>500</v>
      </c>
      <c r="H90" s="4">
        <v>0</v>
      </c>
      <c r="J90" s="33"/>
    </row>
    <row r="91" spans="1:10">
      <c r="A91" s="32"/>
      <c r="B91" s="8"/>
      <c r="C91" t="s">
        <v>63</v>
      </c>
      <c r="D91" t="s">
        <v>66</v>
      </c>
      <c r="E91" s="98"/>
      <c r="F91" s="68" t="s">
        <v>49</v>
      </c>
      <c r="G91" s="71"/>
      <c r="H91" s="4">
        <v>0</v>
      </c>
      <c r="J91" s="33"/>
    </row>
    <row r="92" spans="1:10">
      <c r="A92" s="32"/>
      <c r="B92" s="8"/>
      <c r="C92" t="s">
        <v>63</v>
      </c>
      <c r="D92" t="s">
        <v>67</v>
      </c>
      <c r="E92" s="102"/>
      <c r="F92" s="68" t="s">
        <v>68</v>
      </c>
      <c r="G92" s="61">
        <v>20</v>
      </c>
      <c r="H92" s="4">
        <v>0</v>
      </c>
      <c r="J92" s="33"/>
    </row>
    <row r="93" spans="1:10">
      <c r="A93" s="32"/>
      <c r="B93" s="8"/>
      <c r="C93" t="s">
        <v>63</v>
      </c>
      <c r="D93" t="s">
        <v>275</v>
      </c>
      <c r="E93" s="80"/>
      <c r="F93" s="68" t="s">
        <v>15</v>
      </c>
      <c r="G93" s="61"/>
      <c r="H93" s="4">
        <v>0</v>
      </c>
      <c r="I93" s="4"/>
      <c r="J93" s="38"/>
    </row>
    <row r="94" spans="1:10">
      <c r="A94" s="32"/>
      <c r="B94" s="8"/>
      <c r="E94" s="80"/>
      <c r="F94" s="68"/>
      <c r="G94" s="61"/>
      <c r="H94" s="4"/>
      <c r="I94" s="4">
        <v>0</v>
      </c>
      <c r="J94" s="38"/>
    </row>
    <row r="95" spans="1:10">
      <c r="A95" s="51" t="s">
        <v>69</v>
      </c>
      <c r="B95" s="16"/>
      <c r="C95" s="17" t="s">
        <v>70</v>
      </c>
      <c r="D95" s="17" t="s">
        <v>70</v>
      </c>
      <c r="E95" s="63"/>
      <c r="F95" s="100"/>
      <c r="G95" s="101"/>
      <c r="H95" s="19"/>
      <c r="I95" s="17"/>
      <c r="J95" s="33"/>
    </row>
    <row r="96" spans="1:10">
      <c r="A96" s="32"/>
      <c r="B96" s="8"/>
      <c r="C96" t="s">
        <v>71</v>
      </c>
      <c r="D96" t="s">
        <v>72</v>
      </c>
      <c r="E96" s="98"/>
      <c r="F96" s="68"/>
      <c r="G96" s="61"/>
      <c r="H96" s="4"/>
      <c r="J96" s="33"/>
    </row>
    <row r="97" spans="1:10">
      <c r="A97" s="32"/>
      <c r="B97" s="8"/>
      <c r="C97" t="s">
        <v>73</v>
      </c>
      <c r="D97" t="s">
        <v>302</v>
      </c>
      <c r="E97" s="98"/>
      <c r="F97" s="68"/>
      <c r="G97" s="71"/>
      <c r="H97" s="4"/>
      <c r="J97" s="33"/>
    </row>
    <row r="98" spans="1:10">
      <c r="A98" s="32"/>
      <c r="B98" s="8"/>
      <c r="C98" t="s">
        <v>73</v>
      </c>
      <c r="D98" t="s">
        <v>74</v>
      </c>
      <c r="E98" s="98"/>
      <c r="F98" s="68"/>
      <c r="G98" s="71"/>
      <c r="H98" s="4"/>
      <c r="J98" s="33"/>
    </row>
    <row r="99" spans="1:10">
      <c r="A99" s="32"/>
      <c r="B99" s="8"/>
      <c r="C99" t="s">
        <v>73</v>
      </c>
      <c r="D99" t="s">
        <v>75</v>
      </c>
      <c r="E99" s="98"/>
      <c r="F99" s="68"/>
      <c r="G99" s="61"/>
      <c r="H99" s="4"/>
      <c r="J99" s="33"/>
    </row>
    <row r="100" spans="1:10">
      <c r="A100" s="32"/>
      <c r="B100" s="8"/>
      <c r="C100" t="s">
        <v>76</v>
      </c>
      <c r="D100" t="s">
        <v>76</v>
      </c>
      <c r="E100" s="98"/>
      <c r="F100" s="68" t="s">
        <v>49</v>
      </c>
      <c r="G100" s="61"/>
      <c r="H100" s="4">
        <v>0</v>
      </c>
      <c r="J100" s="33"/>
    </row>
    <row r="101" spans="1:10">
      <c r="A101" s="32"/>
      <c r="B101" s="8"/>
      <c r="C101" t="s">
        <v>77</v>
      </c>
      <c r="D101" t="s">
        <v>78</v>
      </c>
      <c r="E101" s="98"/>
      <c r="F101" s="68" t="s">
        <v>49</v>
      </c>
      <c r="G101" s="71"/>
      <c r="H101" s="4">
        <v>0</v>
      </c>
      <c r="J101" s="33"/>
    </row>
    <row r="102" spans="1:10">
      <c r="A102" s="32"/>
      <c r="B102" s="8"/>
      <c r="C102" t="s">
        <v>76</v>
      </c>
      <c r="D102" t="s">
        <v>74</v>
      </c>
      <c r="E102" s="98"/>
      <c r="F102" s="68" t="s">
        <v>49</v>
      </c>
      <c r="G102" s="71"/>
      <c r="H102" s="4">
        <v>0</v>
      </c>
      <c r="J102" s="33"/>
    </row>
    <row r="103" spans="1:10">
      <c r="A103" s="32"/>
      <c r="B103" s="8"/>
      <c r="C103" t="s">
        <v>79</v>
      </c>
      <c r="D103" t="s">
        <v>120</v>
      </c>
      <c r="E103" s="98"/>
      <c r="F103" s="68" t="s">
        <v>49</v>
      </c>
      <c r="G103" s="61"/>
      <c r="H103" s="4">
        <v>0</v>
      </c>
      <c r="I103" s="4"/>
      <c r="J103" s="38"/>
    </row>
    <row r="104" spans="1:10">
      <c r="A104" s="53"/>
      <c r="B104" s="22"/>
      <c r="C104" s="21"/>
      <c r="D104" s="21"/>
      <c r="E104" s="107"/>
      <c r="F104" s="103"/>
      <c r="G104" s="104"/>
      <c r="H104" s="23"/>
      <c r="I104" s="23">
        <v>0</v>
      </c>
      <c r="J104" s="38"/>
    </row>
    <row r="105" spans="1:10">
      <c r="A105" s="52" t="s">
        <v>80</v>
      </c>
      <c r="B105" s="8"/>
      <c r="C105" t="s">
        <v>81</v>
      </c>
      <c r="D105" t="s">
        <v>82</v>
      </c>
      <c r="E105" s="98"/>
      <c r="F105" s="68" t="s">
        <v>49</v>
      </c>
      <c r="G105" s="71"/>
      <c r="H105" s="20">
        <v>0</v>
      </c>
      <c r="J105" s="33"/>
    </row>
    <row r="106" spans="1:10">
      <c r="A106" s="32"/>
      <c r="B106" s="8"/>
      <c r="C106" t="s">
        <v>83</v>
      </c>
      <c r="D106" t="s">
        <v>84</v>
      </c>
      <c r="E106" s="108">
        <v>10000</v>
      </c>
      <c r="F106" s="68" t="s">
        <v>157</v>
      </c>
      <c r="G106" s="71">
        <v>1</v>
      </c>
      <c r="H106" s="4">
        <v>12</v>
      </c>
      <c r="J106" s="33"/>
    </row>
    <row r="107" spans="1:10">
      <c r="A107" s="32"/>
      <c r="B107" s="8"/>
      <c r="C107" s="72" t="s">
        <v>83</v>
      </c>
      <c r="D107" s="146" t="s">
        <v>304</v>
      </c>
      <c r="E107" s="147"/>
      <c r="F107" s="72"/>
      <c r="G107" s="148">
        <v>5.0000000000000001E-4</v>
      </c>
      <c r="H107" s="71">
        <v>3.15</v>
      </c>
      <c r="J107" s="33"/>
    </row>
    <row r="108" spans="1:10">
      <c r="A108" s="32"/>
      <c r="B108" s="8"/>
      <c r="C108" t="s">
        <v>290</v>
      </c>
      <c r="D108" t="s">
        <v>289</v>
      </c>
      <c r="E108" s="68"/>
      <c r="F108" s="68"/>
      <c r="G108" s="61"/>
      <c r="H108" s="4"/>
      <c r="J108" s="33"/>
    </row>
    <row r="109" spans="1:10">
      <c r="A109" s="32"/>
      <c r="B109" s="8"/>
      <c r="C109" t="s">
        <v>290</v>
      </c>
      <c r="D109" t="s">
        <v>291</v>
      </c>
      <c r="E109" s="68"/>
      <c r="F109" s="68"/>
      <c r="G109" s="61"/>
      <c r="H109" s="4"/>
      <c r="J109" s="33"/>
    </row>
    <row r="110" spans="1:10">
      <c r="A110" s="32"/>
      <c r="B110" s="8"/>
      <c r="C110" t="s">
        <v>125</v>
      </c>
      <c r="E110" s="68"/>
      <c r="F110" s="68"/>
      <c r="G110" s="71"/>
      <c r="H110" s="4"/>
      <c r="J110" s="33"/>
    </row>
    <row r="111" spans="1:10">
      <c r="A111" s="30"/>
      <c r="B111" s="12"/>
      <c r="C111" s="1" t="s">
        <v>139</v>
      </c>
      <c r="D111" s="1"/>
      <c r="E111" s="1"/>
      <c r="F111" s="1"/>
      <c r="G111" s="6"/>
      <c r="H111" s="7"/>
      <c r="I111" s="7">
        <v>15.15</v>
      </c>
      <c r="J111" s="36">
        <v>4040.7370000000001</v>
      </c>
    </row>
    <row r="112" spans="1:10">
      <c r="A112" s="32"/>
      <c r="B112" s="8"/>
      <c r="J112" s="39"/>
    </row>
    <row r="113" spans="1:10">
      <c r="A113" s="40"/>
      <c r="B113" s="42"/>
      <c r="C113" s="41"/>
      <c r="D113" s="41"/>
      <c r="E113" s="41"/>
      <c r="F113" s="41"/>
      <c r="G113" s="43"/>
      <c r="H113" s="41"/>
      <c r="I113" s="44" t="s">
        <v>85</v>
      </c>
      <c r="J113" s="45">
        <v>2259.2629999999999</v>
      </c>
    </row>
    <row r="114" spans="1:10">
      <c r="A114" s="32"/>
      <c r="G114" s="4"/>
      <c r="I114" s="46"/>
      <c r="J114" s="33"/>
    </row>
    <row r="115" spans="1:10">
      <c r="A115" s="32"/>
      <c r="I115" s="46" t="s">
        <v>190</v>
      </c>
      <c r="J115" s="39">
        <v>179.58831111111112</v>
      </c>
    </row>
    <row r="116" spans="1:10">
      <c r="A116" s="32"/>
      <c r="I116" s="46"/>
      <c r="J116" s="33"/>
    </row>
    <row r="117" spans="1:10">
      <c r="A117" s="32"/>
      <c r="I117" s="46" t="s">
        <v>86</v>
      </c>
      <c r="J117" s="58">
        <v>0.64138682539682546</v>
      </c>
    </row>
    <row r="118" spans="1:10">
      <c r="A118" s="48" t="s">
        <v>87</v>
      </c>
      <c r="B118" s="1"/>
      <c r="C118" s="1"/>
      <c r="D118" s="1"/>
      <c r="E118" s="1"/>
      <c r="F118" s="1"/>
      <c r="G118" s="1"/>
      <c r="H118" s="1"/>
      <c r="I118" s="1"/>
      <c r="J118" s="31"/>
    </row>
  </sheetData>
  <conditionalFormatting sqref="G107">
    <cfRule type="cellIs" dxfId="0" priority="1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Width="0" fitToHeight="2" orientation="portrait" r:id="rId1"/>
  <rowBreaks count="1" manualBreakCount="1">
    <brk id="6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CC59-EDC9-4A1B-AEF6-38956570F4EF}">
  <dimension ref="A1:L145"/>
  <sheetViews>
    <sheetView tabSelected="1" view="pageBreakPreview" zoomScaleNormal="100" zoomScaleSheetLayoutView="100" workbookViewId="0">
      <selection activeCell="F109" sqref="F109"/>
    </sheetView>
  </sheetViews>
  <sheetFormatPr defaultRowHeight="14.4"/>
  <cols>
    <col min="1" max="1" width="2.109375" customWidth="1"/>
    <col min="2" max="2" width="33.44140625" customWidth="1"/>
    <col min="3" max="6" width="13.5546875" customWidth="1"/>
    <col min="7" max="7" width="18.6640625" customWidth="1"/>
    <col min="8" max="8" width="12.44140625" style="83" customWidth="1"/>
    <col min="9" max="9" width="15" customWidth="1"/>
    <col min="10" max="10" width="10.77734375" style="79" customWidth="1"/>
    <col min="12" max="12" width="19.6640625" bestFit="1" customWidth="1"/>
  </cols>
  <sheetData>
    <row r="1" spans="1:12" s="77" customFormat="1" ht="23.4">
      <c r="A1" s="77" t="s">
        <v>272</v>
      </c>
      <c r="H1" s="87"/>
      <c r="J1" s="84"/>
    </row>
    <row r="2" spans="1:12" ht="18">
      <c r="B2" s="97" t="s">
        <v>294</v>
      </c>
      <c r="J2"/>
    </row>
    <row r="3" spans="1:12" ht="18">
      <c r="B3" s="97" t="s">
        <v>310</v>
      </c>
      <c r="H3"/>
      <c r="J3"/>
    </row>
    <row r="4" spans="1:12">
      <c r="H4"/>
      <c r="J4"/>
    </row>
    <row r="5" spans="1:12" ht="21.6" thickBot="1">
      <c r="A5" s="76" t="s">
        <v>231</v>
      </c>
      <c r="H5"/>
    </row>
    <row r="6" spans="1:12" ht="15" customHeight="1">
      <c r="A6" s="120"/>
      <c r="B6" s="121"/>
      <c r="C6" s="122" t="s">
        <v>229</v>
      </c>
      <c r="D6" s="122" t="s">
        <v>230</v>
      </c>
      <c r="E6" s="122" t="s">
        <v>271</v>
      </c>
      <c r="F6" s="135" t="s">
        <v>298</v>
      </c>
      <c r="G6" s="171" t="s">
        <v>303</v>
      </c>
      <c r="H6" s="171" t="s">
        <v>311</v>
      </c>
      <c r="I6" s="185" t="s">
        <v>312</v>
      </c>
      <c r="J6" s="186"/>
    </row>
    <row r="7" spans="1:12" ht="15" customHeight="1">
      <c r="A7" s="123"/>
      <c r="B7" t="s">
        <v>6</v>
      </c>
      <c r="C7" s="154">
        <v>12.7</v>
      </c>
      <c r="D7" s="154">
        <v>12.7</v>
      </c>
      <c r="E7" s="154">
        <v>12.6</v>
      </c>
      <c r="F7" s="170">
        <v>12.6</v>
      </c>
      <c r="G7" s="150"/>
      <c r="H7" s="151">
        <v>0</v>
      </c>
      <c r="I7" s="155" t="s">
        <v>295</v>
      </c>
      <c r="J7" s="124"/>
      <c r="L7" s="75"/>
    </row>
    <row r="8" spans="1:12" ht="15" customHeight="1">
      <c r="A8" s="123"/>
      <c r="B8" t="s">
        <v>293</v>
      </c>
      <c r="C8" s="156">
        <v>540</v>
      </c>
      <c r="D8" s="156">
        <v>490</v>
      </c>
      <c r="E8" s="156">
        <v>450</v>
      </c>
      <c r="F8" s="162">
        <v>500</v>
      </c>
      <c r="G8" s="150"/>
      <c r="H8" s="151">
        <v>0.1111111111111111</v>
      </c>
      <c r="I8" s="4">
        <v>50</v>
      </c>
      <c r="J8" s="124">
        <v>50</v>
      </c>
      <c r="L8" s="4"/>
    </row>
    <row r="9" spans="1:12" ht="15" customHeight="1">
      <c r="A9" s="123"/>
      <c r="B9" t="s">
        <v>14</v>
      </c>
      <c r="C9" s="156">
        <v>0</v>
      </c>
      <c r="D9" s="156">
        <v>0</v>
      </c>
      <c r="E9" s="156">
        <v>0</v>
      </c>
      <c r="F9" s="162">
        <v>0</v>
      </c>
      <c r="H9" s="151"/>
      <c r="I9" s="4">
        <v>0</v>
      </c>
      <c r="J9" s="124"/>
      <c r="L9" s="4"/>
    </row>
    <row r="10" spans="1:12" ht="15" customHeight="1">
      <c r="A10" s="125" t="s">
        <v>232</v>
      </c>
      <c r="B10" s="1"/>
      <c r="C10" s="91">
        <v>6858</v>
      </c>
      <c r="D10" s="91">
        <v>6223</v>
      </c>
      <c r="E10" s="91">
        <v>5670</v>
      </c>
      <c r="F10" s="92">
        <v>6300</v>
      </c>
      <c r="G10" s="152"/>
      <c r="H10" s="153">
        <v>0.1111111111111111</v>
      </c>
      <c r="I10" s="7">
        <v>630</v>
      </c>
      <c r="J10" s="126">
        <v>630</v>
      </c>
      <c r="L10" s="4"/>
    </row>
    <row r="11" spans="1:12" ht="15" customHeight="1">
      <c r="A11" s="127"/>
      <c r="C11" s="4"/>
      <c r="D11" s="4"/>
      <c r="E11" s="4"/>
      <c r="F11" s="61"/>
      <c r="G11" s="150"/>
      <c r="H11" s="151"/>
      <c r="I11" s="4"/>
      <c r="J11" s="124"/>
      <c r="L11" s="4"/>
    </row>
    <row r="12" spans="1:12" ht="15" customHeight="1">
      <c r="A12" s="123"/>
      <c r="B12" t="s">
        <v>24</v>
      </c>
      <c r="C12" s="4">
        <v>178</v>
      </c>
      <c r="D12" s="4">
        <v>209</v>
      </c>
      <c r="E12" s="4">
        <v>209</v>
      </c>
      <c r="F12" s="61">
        <v>209</v>
      </c>
      <c r="G12" s="150"/>
      <c r="H12" s="151">
        <v>0</v>
      </c>
      <c r="I12" s="4">
        <v>0</v>
      </c>
      <c r="J12" s="124">
        <v>0</v>
      </c>
      <c r="L12" s="4"/>
    </row>
    <row r="13" spans="1:12" ht="15" customHeight="1">
      <c r="A13" s="123"/>
      <c r="B13" t="s">
        <v>28</v>
      </c>
      <c r="C13" s="4">
        <v>603</v>
      </c>
      <c r="D13" s="4">
        <v>653</v>
      </c>
      <c r="E13" s="4">
        <v>744.23080000000004</v>
      </c>
      <c r="F13" s="61">
        <v>741</v>
      </c>
      <c r="G13" s="150"/>
      <c r="H13" s="151">
        <v>-4.3411264355090445E-3</v>
      </c>
      <c r="I13" s="4">
        <v>3.2308000000000447</v>
      </c>
      <c r="J13" s="124">
        <v>3.2308000000000447</v>
      </c>
      <c r="L13" s="4"/>
    </row>
    <row r="14" spans="1:12" ht="15" customHeight="1">
      <c r="A14" s="123"/>
      <c r="B14" t="s">
        <v>29</v>
      </c>
      <c r="C14" s="4">
        <v>385</v>
      </c>
      <c r="D14" s="4">
        <v>470</v>
      </c>
      <c r="E14" s="4">
        <v>457.45462500000002</v>
      </c>
      <c r="F14" s="61">
        <v>456</v>
      </c>
      <c r="G14" s="150"/>
      <c r="H14" s="151">
        <v>-3.1798235726658601E-3</v>
      </c>
      <c r="I14" s="4">
        <v>1.4546250000000214</v>
      </c>
      <c r="J14" s="124">
        <v>1.4546250000000214</v>
      </c>
      <c r="L14" s="4"/>
    </row>
    <row r="15" spans="1:12" ht="15" customHeight="1">
      <c r="A15" s="123"/>
      <c r="B15" t="s">
        <v>39</v>
      </c>
      <c r="C15" s="4">
        <v>84</v>
      </c>
      <c r="D15" s="4">
        <v>108</v>
      </c>
      <c r="E15" s="4">
        <v>108.05200000000001</v>
      </c>
      <c r="F15" s="61">
        <v>110</v>
      </c>
      <c r="G15" s="150"/>
      <c r="H15" s="151">
        <v>1.8028356717136131E-2</v>
      </c>
      <c r="I15" s="4">
        <v>-1.9479999999999933</v>
      </c>
      <c r="J15" s="124">
        <v>-1.9479999999999933</v>
      </c>
      <c r="L15" s="4"/>
    </row>
    <row r="16" spans="1:12" ht="15" customHeight="1">
      <c r="A16" s="123"/>
      <c r="B16" t="s">
        <v>43</v>
      </c>
      <c r="C16" s="4">
        <v>925</v>
      </c>
      <c r="D16" s="4">
        <v>749</v>
      </c>
      <c r="E16" s="4">
        <v>763.29300000000001</v>
      </c>
      <c r="F16" s="61">
        <v>816</v>
      </c>
      <c r="G16" s="150"/>
      <c r="H16" s="151">
        <v>6.9052120221199456E-2</v>
      </c>
      <c r="I16" s="4">
        <v>-52.706999999999994</v>
      </c>
      <c r="J16" s="124">
        <v>-52.706999999999994</v>
      </c>
      <c r="L16" s="4"/>
    </row>
    <row r="17" spans="1:12" ht="15" customHeight="1">
      <c r="A17" s="123"/>
      <c r="B17" t="s">
        <v>50</v>
      </c>
      <c r="C17" s="4">
        <v>503</v>
      </c>
      <c r="D17" s="4">
        <v>599</v>
      </c>
      <c r="E17" s="4">
        <v>594.28195628571427</v>
      </c>
      <c r="F17" s="61">
        <v>579</v>
      </c>
      <c r="G17" s="150"/>
      <c r="H17" s="151">
        <v>-2.571499289870267E-2</v>
      </c>
      <c r="I17" s="4">
        <v>15.281956285714273</v>
      </c>
      <c r="J17" s="124">
        <v>15.281956285714273</v>
      </c>
      <c r="L17" s="4"/>
    </row>
    <row r="18" spans="1:12" ht="15" customHeight="1">
      <c r="A18" s="123"/>
      <c r="B18" t="s">
        <v>53</v>
      </c>
      <c r="C18" s="4">
        <v>38</v>
      </c>
      <c r="D18" s="4">
        <v>42</v>
      </c>
      <c r="E18" s="4">
        <v>35.411580000000001</v>
      </c>
      <c r="F18" s="61">
        <v>34</v>
      </c>
      <c r="G18" s="150"/>
      <c r="H18" s="151">
        <v>-3.9862101606310721E-2</v>
      </c>
      <c r="I18" s="4">
        <v>1.4115800000000007</v>
      </c>
      <c r="J18" s="124">
        <v>1.4115800000000007</v>
      </c>
      <c r="L18" s="4"/>
    </row>
    <row r="19" spans="1:12" ht="15" customHeight="1">
      <c r="A19" s="123"/>
      <c r="B19" t="s">
        <v>306</v>
      </c>
      <c r="C19" s="4">
        <v>505</v>
      </c>
      <c r="D19" s="4">
        <v>615</v>
      </c>
      <c r="E19" s="4">
        <v>650.6</v>
      </c>
      <c r="F19" s="61">
        <v>701</v>
      </c>
      <c r="G19" s="150"/>
      <c r="H19" s="151">
        <v>7.7466953581309519E-2</v>
      </c>
      <c r="I19" s="4">
        <v>-50.399999999999977</v>
      </c>
      <c r="J19" s="124">
        <v>-50.399999999999977</v>
      </c>
      <c r="L19" s="4"/>
    </row>
    <row r="20" spans="1:12" ht="15" customHeight="1">
      <c r="A20" s="123"/>
      <c r="B20" t="s">
        <v>60</v>
      </c>
      <c r="C20" s="156" t="s">
        <v>288</v>
      </c>
      <c r="D20" s="156" t="s">
        <v>288</v>
      </c>
      <c r="E20" s="156" t="s">
        <v>288</v>
      </c>
      <c r="F20" s="162" t="s">
        <v>288</v>
      </c>
      <c r="G20" s="151"/>
      <c r="H20" s="151"/>
      <c r="I20" s="4">
        <v>0</v>
      </c>
      <c r="J20" s="124"/>
      <c r="L20" s="4"/>
    </row>
    <row r="21" spans="1:12" ht="15" customHeight="1">
      <c r="A21" s="123"/>
      <c r="B21" t="s">
        <v>63</v>
      </c>
      <c r="C21" s="4">
        <v>462</v>
      </c>
      <c r="D21" s="4">
        <v>482</v>
      </c>
      <c r="E21" s="4">
        <v>498.20000000000005</v>
      </c>
      <c r="F21" s="61">
        <v>501</v>
      </c>
      <c r="G21" s="150"/>
      <c r="H21" s="151">
        <v>5.6202328382174913E-3</v>
      </c>
      <c r="I21" s="4">
        <v>-2.7999999999999545</v>
      </c>
      <c r="J21" s="124">
        <v>-2.7999999999999545</v>
      </c>
      <c r="L21" s="4"/>
    </row>
    <row r="22" spans="1:12" ht="15" customHeight="1">
      <c r="A22" s="123"/>
      <c r="B22" t="s">
        <v>233</v>
      </c>
      <c r="C22" s="4">
        <v>496</v>
      </c>
      <c r="D22" s="4">
        <v>447</v>
      </c>
      <c r="E22" s="4">
        <v>411.76799999999997</v>
      </c>
      <c r="F22" s="61">
        <v>475</v>
      </c>
      <c r="G22" s="150"/>
      <c r="H22" s="151">
        <v>0.15356220007382806</v>
      </c>
      <c r="I22" s="4">
        <v>-63.232000000000028</v>
      </c>
      <c r="J22" s="124">
        <v>-63.232000000000028</v>
      </c>
      <c r="L22" s="4"/>
    </row>
    <row r="23" spans="1:12" ht="15" customHeight="1">
      <c r="A23" s="123"/>
      <c r="B23" t="s">
        <v>80</v>
      </c>
      <c r="C23" s="4">
        <v>227</v>
      </c>
      <c r="D23" s="4">
        <v>221</v>
      </c>
      <c r="E23" s="4">
        <v>214.82999999999998</v>
      </c>
      <c r="F23" s="61">
        <v>236</v>
      </c>
      <c r="G23" s="150"/>
      <c r="H23" s="151">
        <v>9.8543034026905077E-2</v>
      </c>
      <c r="I23" s="4">
        <v>-21.170000000000016</v>
      </c>
      <c r="J23" s="124">
        <v>-21.170000000000016</v>
      </c>
      <c r="L23" s="4"/>
    </row>
    <row r="24" spans="1:12" ht="15" customHeight="1">
      <c r="A24" s="125" t="s">
        <v>234</v>
      </c>
      <c r="B24" s="1"/>
      <c r="C24" s="91">
        <v>4407</v>
      </c>
      <c r="D24" s="91">
        <v>4595</v>
      </c>
      <c r="E24" s="91">
        <v>4687.121961285714</v>
      </c>
      <c r="F24" s="92">
        <v>4857</v>
      </c>
      <c r="G24" s="152"/>
      <c r="H24" s="153">
        <v>3.6243571239969866E-2</v>
      </c>
      <c r="I24" s="7">
        <v>-21.170000000000016</v>
      </c>
      <c r="J24" s="126">
        <v>-21.170000000000016</v>
      </c>
      <c r="L24" s="4"/>
    </row>
    <row r="25" spans="1:12" ht="15" customHeight="1">
      <c r="A25" s="123"/>
      <c r="B25" s="93"/>
      <c r="C25" s="94"/>
      <c r="D25" s="94"/>
      <c r="E25" s="94"/>
      <c r="F25" s="138"/>
      <c r="G25" s="150"/>
      <c r="H25" s="151"/>
      <c r="I25" s="4"/>
      <c r="J25" s="124"/>
      <c r="L25" s="4"/>
    </row>
    <row r="26" spans="1:12" ht="15" customHeight="1">
      <c r="A26" s="127" t="s">
        <v>235</v>
      </c>
      <c r="C26" s="157">
        <v>2451</v>
      </c>
      <c r="D26" s="157">
        <v>1628</v>
      </c>
      <c r="E26" s="157">
        <v>982.87803871428605</v>
      </c>
      <c r="F26" s="163">
        <v>1443</v>
      </c>
      <c r="G26" s="150"/>
      <c r="H26" s="151">
        <v>0.46813739158075474</v>
      </c>
      <c r="I26" s="4">
        <v>460.12196128571395</v>
      </c>
      <c r="J26" s="124">
        <v>460.12196128571395</v>
      </c>
      <c r="L26" s="4"/>
    </row>
    <row r="27" spans="1:12" ht="15" customHeight="1">
      <c r="A27" s="127" t="s">
        <v>236</v>
      </c>
      <c r="C27" s="157">
        <v>347</v>
      </c>
      <c r="D27" s="157">
        <v>362</v>
      </c>
      <c r="E27" s="157">
        <v>371.99380645124717</v>
      </c>
      <c r="F27" s="163">
        <v>385</v>
      </c>
      <c r="G27" s="150"/>
      <c r="H27" s="151">
        <v>3.4963468001872236E-2</v>
      </c>
      <c r="I27" s="4">
        <v>-13.006193548752833</v>
      </c>
      <c r="J27" s="124">
        <v>-13.006193548752833</v>
      </c>
      <c r="L27" s="4"/>
    </row>
    <row r="28" spans="1:12" ht="15" customHeight="1" thickBot="1">
      <c r="A28" s="129" t="s">
        <v>237</v>
      </c>
      <c r="B28" s="130"/>
      <c r="C28" s="131">
        <v>0.64</v>
      </c>
      <c r="D28" s="131">
        <v>0.74</v>
      </c>
      <c r="E28" s="131">
        <v>0.82665290322499363</v>
      </c>
      <c r="F28" s="133">
        <v>0.77</v>
      </c>
      <c r="G28" s="158"/>
      <c r="H28" s="159"/>
      <c r="I28" s="130"/>
      <c r="J28" s="132"/>
      <c r="L28" s="4"/>
    </row>
    <row r="29" spans="1:12" ht="15" customHeight="1">
      <c r="A29" s="140"/>
      <c r="C29" s="141"/>
      <c r="D29" s="141"/>
      <c r="E29" s="141"/>
      <c r="F29" s="143"/>
      <c r="G29" s="144"/>
      <c r="H29" s="88"/>
      <c r="J29" s="145"/>
      <c r="L29" s="4"/>
    </row>
    <row r="30" spans="1:12" ht="15" customHeight="1">
      <c r="F30" s="4"/>
    </row>
    <row r="31" spans="1:12" ht="21.6" thickBot="1">
      <c r="A31" s="76" t="s">
        <v>238</v>
      </c>
      <c r="H31"/>
    </row>
    <row r="32" spans="1:12" ht="15" customHeight="1">
      <c r="A32" s="120"/>
      <c r="B32" s="121"/>
      <c r="C32" s="122" t="s">
        <v>229</v>
      </c>
      <c r="D32" s="122" t="s">
        <v>230</v>
      </c>
      <c r="E32" s="122" t="s">
        <v>271</v>
      </c>
      <c r="F32" s="135" t="s">
        <v>298</v>
      </c>
      <c r="G32" s="171" t="s">
        <v>303</v>
      </c>
      <c r="H32" s="171" t="s">
        <v>311</v>
      </c>
      <c r="I32" s="185" t="s">
        <v>312</v>
      </c>
      <c r="J32" s="186"/>
    </row>
    <row r="33" spans="1:10" ht="15" customHeight="1">
      <c r="A33" s="123"/>
      <c r="B33" t="s">
        <v>6</v>
      </c>
      <c r="C33" s="160">
        <v>10.6</v>
      </c>
      <c r="D33" s="160">
        <v>10.6</v>
      </c>
      <c r="E33" s="154">
        <v>9.5</v>
      </c>
      <c r="F33" s="170">
        <v>9.5</v>
      </c>
      <c r="G33" s="150"/>
      <c r="H33" s="151">
        <v>0</v>
      </c>
      <c r="I33" s="155" t="s">
        <v>295</v>
      </c>
      <c r="J33" s="124"/>
    </row>
    <row r="34" spans="1:10" ht="15" customHeight="1">
      <c r="A34" s="123"/>
      <c r="B34" t="s">
        <v>293</v>
      </c>
      <c r="C34" s="161">
        <v>620</v>
      </c>
      <c r="D34" s="161">
        <v>555</v>
      </c>
      <c r="E34" s="162">
        <v>545</v>
      </c>
      <c r="F34" s="162">
        <v>560</v>
      </c>
      <c r="G34" s="150"/>
      <c r="H34" s="151">
        <v>2.7522935779816515E-2</v>
      </c>
      <c r="I34" s="4">
        <v>15</v>
      </c>
      <c r="J34" s="124">
        <v>15</v>
      </c>
    </row>
    <row r="35" spans="1:10" ht="15" customHeight="1">
      <c r="A35" s="123"/>
      <c r="B35" t="s">
        <v>14</v>
      </c>
      <c r="C35" s="156">
        <v>0</v>
      </c>
      <c r="D35" s="156">
        <v>0</v>
      </c>
      <c r="E35" s="156">
        <v>0</v>
      </c>
      <c r="F35" s="162">
        <v>0</v>
      </c>
      <c r="H35" s="151"/>
      <c r="I35" s="4">
        <v>0</v>
      </c>
      <c r="J35" s="124">
        <v>0</v>
      </c>
    </row>
    <row r="36" spans="1:10" ht="15" customHeight="1">
      <c r="A36" s="125" t="s">
        <v>232</v>
      </c>
      <c r="B36" s="1"/>
      <c r="C36" s="91">
        <v>6572</v>
      </c>
      <c r="D36" s="91">
        <v>5883</v>
      </c>
      <c r="E36" s="92">
        <v>5177.5</v>
      </c>
      <c r="F36" s="92">
        <v>5320</v>
      </c>
      <c r="G36" s="152"/>
      <c r="H36" s="153">
        <v>2.7522935779816515E-2</v>
      </c>
      <c r="I36" s="7">
        <v>142.5</v>
      </c>
      <c r="J36" s="126">
        <v>142.5</v>
      </c>
    </row>
    <row r="37" spans="1:10" ht="15" customHeight="1">
      <c r="A37" s="127"/>
      <c r="C37" s="4"/>
      <c r="D37" s="4"/>
      <c r="E37" s="61"/>
      <c r="F37" s="61"/>
      <c r="G37" s="150"/>
      <c r="H37" s="151"/>
      <c r="I37" s="4"/>
      <c r="J37" s="124"/>
    </row>
    <row r="38" spans="1:10" ht="15" customHeight="1">
      <c r="A38" s="123"/>
      <c r="B38" t="s">
        <v>24</v>
      </c>
      <c r="C38" s="4">
        <v>213</v>
      </c>
      <c r="D38" s="4">
        <v>261</v>
      </c>
      <c r="E38" s="61">
        <v>261.2</v>
      </c>
      <c r="F38" s="61">
        <v>261.2</v>
      </c>
      <c r="G38" s="150"/>
      <c r="H38" s="151">
        <v>0</v>
      </c>
      <c r="I38" s="4">
        <v>0</v>
      </c>
      <c r="J38" s="124">
        <v>0</v>
      </c>
    </row>
    <row r="39" spans="1:10" ht="15" customHeight="1">
      <c r="A39" s="123"/>
      <c r="B39" t="s">
        <v>28</v>
      </c>
      <c r="C39" s="4">
        <v>597</v>
      </c>
      <c r="D39" s="4">
        <v>653</v>
      </c>
      <c r="E39" s="61">
        <v>744.23080000000004</v>
      </c>
      <c r="F39" s="61">
        <v>741</v>
      </c>
      <c r="G39" s="150"/>
      <c r="H39" s="151">
        <v>-4.3411264355090445E-3</v>
      </c>
      <c r="I39" s="4">
        <v>3.2308000000000447</v>
      </c>
      <c r="J39" s="124">
        <v>3.2308000000000447</v>
      </c>
    </row>
    <row r="40" spans="1:10" ht="15" customHeight="1">
      <c r="A40" s="123"/>
      <c r="B40" t="s">
        <v>29</v>
      </c>
      <c r="C40" s="4">
        <v>385</v>
      </c>
      <c r="D40" s="4">
        <v>470</v>
      </c>
      <c r="E40" s="61">
        <v>457.45462500000002</v>
      </c>
      <c r="F40" s="61">
        <v>456</v>
      </c>
      <c r="G40" s="150"/>
      <c r="H40" s="151">
        <v>-3.1798235726658601E-3</v>
      </c>
      <c r="I40" s="4">
        <v>1.4546250000000214</v>
      </c>
      <c r="J40" s="124">
        <v>1.4546250000000214</v>
      </c>
    </row>
    <row r="41" spans="1:10" ht="15" customHeight="1">
      <c r="A41" s="123"/>
      <c r="B41" t="s">
        <v>39</v>
      </c>
      <c r="C41" s="4">
        <v>84</v>
      </c>
      <c r="D41" s="4">
        <v>108</v>
      </c>
      <c r="E41" s="61">
        <v>108.05200000000001</v>
      </c>
      <c r="F41" s="61">
        <v>110</v>
      </c>
      <c r="G41" s="150"/>
      <c r="H41" s="151">
        <v>1.8028356717136131E-2</v>
      </c>
      <c r="I41" s="4">
        <v>-1.9479999999999933</v>
      </c>
      <c r="J41" s="124">
        <v>-1.9479999999999933</v>
      </c>
    </row>
    <row r="42" spans="1:10" ht="15" customHeight="1">
      <c r="A42" s="123"/>
      <c r="B42" t="s">
        <v>43</v>
      </c>
      <c r="C42" s="4">
        <v>998</v>
      </c>
      <c r="D42" s="4">
        <v>772</v>
      </c>
      <c r="E42" s="61">
        <v>794.10950000000014</v>
      </c>
      <c r="F42" s="61">
        <v>854</v>
      </c>
      <c r="G42" s="150"/>
      <c r="H42" s="151">
        <v>7.5418440403999518E-2</v>
      </c>
      <c r="I42" s="4">
        <v>-59.890499999999861</v>
      </c>
      <c r="J42" s="124">
        <v>-59.890499999999861</v>
      </c>
    </row>
    <row r="43" spans="1:10" ht="15" customHeight="1">
      <c r="A43" s="123"/>
      <c r="B43" t="s">
        <v>50</v>
      </c>
      <c r="C43" s="4">
        <v>503</v>
      </c>
      <c r="D43" s="4">
        <v>599</v>
      </c>
      <c r="E43" s="61">
        <v>594.28195628571427</v>
      </c>
      <c r="F43" s="61">
        <v>555</v>
      </c>
      <c r="G43" s="150"/>
      <c r="H43" s="151">
        <v>-6.60998636593782E-2</v>
      </c>
      <c r="I43" s="4">
        <v>39.281956285714273</v>
      </c>
      <c r="J43" s="124">
        <v>39.281956285714273</v>
      </c>
    </row>
    <row r="44" spans="1:10" ht="15" customHeight="1">
      <c r="A44" s="123"/>
      <c r="B44" t="s">
        <v>53</v>
      </c>
      <c r="C44" s="4">
        <v>22</v>
      </c>
      <c r="D44" s="4">
        <v>23</v>
      </c>
      <c r="E44" s="61">
        <v>19.859915000000001</v>
      </c>
      <c r="F44" s="61">
        <v>19</v>
      </c>
      <c r="G44" s="150"/>
      <c r="H44" s="151">
        <v>-4.3299027211345105E-2</v>
      </c>
      <c r="I44" s="4">
        <v>0.85991500000000087</v>
      </c>
      <c r="J44" s="124">
        <v>0.85991500000000087</v>
      </c>
    </row>
    <row r="45" spans="1:10" ht="15" customHeight="1">
      <c r="A45" s="123"/>
      <c r="B45" t="s">
        <v>306</v>
      </c>
      <c r="C45" s="4">
        <v>470</v>
      </c>
      <c r="D45" s="4">
        <v>570</v>
      </c>
      <c r="E45" s="61">
        <v>599.20000000000005</v>
      </c>
      <c r="F45" s="61">
        <v>645</v>
      </c>
      <c r="G45" s="150"/>
      <c r="H45" s="151">
        <v>7.6435246995994577E-2</v>
      </c>
      <c r="I45" s="4">
        <v>-45.799999999999955</v>
      </c>
      <c r="J45" s="124">
        <v>-45.799999999999955</v>
      </c>
    </row>
    <row r="46" spans="1:10" ht="15" customHeight="1">
      <c r="A46" s="123"/>
      <c r="B46" t="s">
        <v>60</v>
      </c>
      <c r="C46" s="156" t="s">
        <v>288</v>
      </c>
      <c r="D46" s="156" t="s">
        <v>288</v>
      </c>
      <c r="E46" s="156" t="s">
        <v>288</v>
      </c>
      <c r="F46" s="162" t="s">
        <v>288</v>
      </c>
      <c r="G46" s="151"/>
      <c r="H46" s="151"/>
      <c r="I46" s="4">
        <v>0</v>
      </c>
      <c r="J46" s="124"/>
    </row>
    <row r="47" spans="1:10" ht="15" customHeight="1">
      <c r="A47" s="123"/>
      <c r="B47" t="s">
        <v>63</v>
      </c>
      <c r="C47" s="4">
        <v>452</v>
      </c>
      <c r="D47" s="4">
        <v>472</v>
      </c>
      <c r="E47" s="61">
        <v>476.50799999999998</v>
      </c>
      <c r="F47" s="61">
        <v>479</v>
      </c>
      <c r="G47" s="150"/>
      <c r="H47" s="151">
        <v>5.2297128274866713E-3</v>
      </c>
      <c r="I47" s="4">
        <v>-2.4920000000000186</v>
      </c>
      <c r="J47" s="124">
        <v>-2.4920000000000186</v>
      </c>
    </row>
    <row r="48" spans="1:10" ht="15" customHeight="1">
      <c r="A48" s="123"/>
      <c r="B48" t="s">
        <v>233</v>
      </c>
      <c r="C48" s="4">
        <v>435</v>
      </c>
      <c r="D48" s="4">
        <v>437</v>
      </c>
      <c r="E48" s="61">
        <v>395.96000000000004</v>
      </c>
      <c r="F48" s="61">
        <v>415</v>
      </c>
      <c r="G48" s="150"/>
      <c r="H48" s="151">
        <v>4.8085665218708863E-2</v>
      </c>
      <c r="I48" s="4">
        <v>-19.039999999999964</v>
      </c>
      <c r="J48" s="124">
        <v>-19.039999999999964</v>
      </c>
    </row>
    <row r="49" spans="1:10" ht="15" customHeight="1">
      <c r="A49" s="123"/>
      <c r="B49" t="s">
        <v>80</v>
      </c>
      <c r="C49" s="4">
        <v>197</v>
      </c>
      <c r="D49" s="4">
        <v>191</v>
      </c>
      <c r="E49" s="61">
        <v>170.0975</v>
      </c>
      <c r="F49" s="61">
        <v>231</v>
      </c>
      <c r="G49" s="150"/>
      <c r="H49" s="151">
        <v>0.35804465086200565</v>
      </c>
      <c r="I49" s="4">
        <v>-60.902500000000003</v>
      </c>
      <c r="J49" s="124">
        <v>-60.902500000000003</v>
      </c>
    </row>
    <row r="50" spans="1:10" ht="15" customHeight="1">
      <c r="A50" s="125" t="s">
        <v>234</v>
      </c>
      <c r="B50" s="1"/>
      <c r="C50" s="91">
        <v>4356</v>
      </c>
      <c r="D50" s="91">
        <v>4556</v>
      </c>
      <c r="E50" s="92">
        <v>4620.954296285714</v>
      </c>
      <c r="F50" s="92">
        <v>4766</v>
      </c>
      <c r="G50" s="152"/>
      <c r="H50" s="153">
        <v>3.1388690390396753E-2</v>
      </c>
      <c r="I50" s="7">
        <v>-60.902500000000003</v>
      </c>
      <c r="J50" s="126">
        <v>-60.902500000000003</v>
      </c>
    </row>
    <row r="51" spans="1:10" ht="15" customHeight="1">
      <c r="A51" s="123"/>
      <c r="B51" s="93"/>
      <c r="C51" s="94"/>
      <c r="D51" s="94"/>
      <c r="E51" s="138"/>
      <c r="F51" s="138"/>
      <c r="G51" s="150"/>
      <c r="H51" s="151"/>
      <c r="I51" s="4"/>
      <c r="J51" s="124"/>
    </row>
    <row r="52" spans="1:10" ht="15" customHeight="1">
      <c r="A52" s="127" t="s">
        <v>235</v>
      </c>
      <c r="C52" s="157">
        <v>2216</v>
      </c>
      <c r="D52" s="157">
        <v>1327</v>
      </c>
      <c r="E52" s="163">
        <v>556.54570371428599</v>
      </c>
      <c r="F52" s="163">
        <v>554</v>
      </c>
      <c r="G52" s="150"/>
      <c r="H52" s="151">
        <v>-4.574114394013686E-3</v>
      </c>
      <c r="I52" s="4">
        <v>-2.5457037142859917</v>
      </c>
      <c r="J52" s="124">
        <v>-2.5457037142859917</v>
      </c>
    </row>
    <row r="53" spans="1:10" ht="15" customHeight="1">
      <c r="A53" s="127" t="s">
        <v>236</v>
      </c>
      <c r="C53" s="157">
        <v>411</v>
      </c>
      <c r="D53" s="157">
        <v>430</v>
      </c>
      <c r="E53" s="163">
        <v>486.41624171428566</v>
      </c>
      <c r="F53" s="163">
        <v>502</v>
      </c>
      <c r="G53" s="150"/>
      <c r="H53" s="151">
        <v>3.2037906939110863E-2</v>
      </c>
      <c r="I53" s="4">
        <v>-15.583758285714339</v>
      </c>
      <c r="J53" s="124">
        <v>-15.583758285714339</v>
      </c>
    </row>
    <row r="54" spans="1:10" ht="15" customHeight="1" thickBot="1">
      <c r="A54" s="129" t="s">
        <v>237</v>
      </c>
      <c r="B54" s="130"/>
      <c r="C54" s="131">
        <v>0.66</v>
      </c>
      <c r="D54" s="131">
        <v>0.77</v>
      </c>
      <c r="E54" s="133">
        <v>0.89250686553079939</v>
      </c>
      <c r="F54" s="133">
        <v>0.9</v>
      </c>
      <c r="G54" s="158"/>
      <c r="H54" s="159"/>
      <c r="I54" s="130"/>
      <c r="J54" s="132"/>
    </row>
    <row r="55" spans="1:10" ht="15" customHeight="1">
      <c r="A55" s="140"/>
      <c r="C55" s="141"/>
      <c r="D55" s="141"/>
      <c r="E55" s="142"/>
      <c r="F55" s="143"/>
      <c r="G55" s="144"/>
      <c r="H55" s="88"/>
      <c r="I55" s="4"/>
      <c r="J55" s="145"/>
    </row>
    <row r="56" spans="1:10">
      <c r="E56" s="2"/>
      <c r="F56" s="2"/>
      <c r="H56" s="71"/>
    </row>
    <row r="57" spans="1:10" ht="21.6" thickBot="1">
      <c r="A57" s="76" t="s">
        <v>239</v>
      </c>
    </row>
    <row r="58" spans="1:10">
      <c r="A58" s="120"/>
      <c r="B58" s="121"/>
      <c r="C58" s="122" t="s">
        <v>229</v>
      </c>
      <c r="D58" s="122" t="s">
        <v>230</v>
      </c>
      <c r="E58" s="122" t="s">
        <v>271</v>
      </c>
      <c r="F58" s="135" t="s">
        <v>298</v>
      </c>
      <c r="G58" s="171" t="s">
        <v>303</v>
      </c>
      <c r="H58" s="171" t="s">
        <v>311</v>
      </c>
      <c r="I58" s="185" t="s">
        <v>312</v>
      </c>
      <c r="J58" s="186"/>
    </row>
    <row r="59" spans="1:10" ht="15" customHeight="1">
      <c r="A59" s="123"/>
      <c r="B59" t="s">
        <v>6</v>
      </c>
      <c r="C59" s="164">
        <v>2200</v>
      </c>
      <c r="D59" s="164">
        <v>2200</v>
      </c>
      <c r="E59" s="164">
        <v>2000</v>
      </c>
      <c r="F59" s="165">
        <v>2000</v>
      </c>
      <c r="G59" s="150"/>
      <c r="H59" s="151">
        <v>0</v>
      </c>
      <c r="I59" s="155" t="s">
        <v>295</v>
      </c>
      <c r="J59" s="124"/>
    </row>
    <row r="60" spans="1:10" ht="15" customHeight="1">
      <c r="A60" s="127"/>
      <c r="B60" t="s">
        <v>287</v>
      </c>
      <c r="C60" s="5">
        <v>2.5</v>
      </c>
      <c r="D60" s="5">
        <v>1.7</v>
      </c>
      <c r="E60" s="5">
        <v>1.75</v>
      </c>
      <c r="F60" s="71">
        <v>2.25</v>
      </c>
      <c r="G60" s="150"/>
      <c r="H60" s="151">
        <v>0.2857142857142857</v>
      </c>
      <c r="I60" s="4">
        <v>0.5</v>
      </c>
      <c r="J60" s="124">
        <v>0.5</v>
      </c>
    </row>
    <row r="61" spans="1:10" ht="15" customHeight="1">
      <c r="A61" s="127"/>
      <c r="B61" t="s">
        <v>24</v>
      </c>
      <c r="C61" s="4">
        <v>5500</v>
      </c>
      <c r="D61" s="4">
        <v>3740</v>
      </c>
      <c r="E61" s="4">
        <v>3500</v>
      </c>
      <c r="F61" s="61">
        <v>4500</v>
      </c>
      <c r="G61" s="150"/>
      <c r="H61" s="151">
        <v>0.2857142857142857</v>
      </c>
      <c r="I61" s="4">
        <v>0</v>
      </c>
      <c r="J61" s="124">
        <v>0</v>
      </c>
    </row>
    <row r="62" spans="1:10" ht="15" customHeight="1">
      <c r="A62" s="127"/>
      <c r="B62" t="s">
        <v>14</v>
      </c>
      <c r="C62" s="4">
        <v>600</v>
      </c>
      <c r="D62" s="4">
        <v>825</v>
      </c>
      <c r="E62" s="4">
        <v>745</v>
      </c>
      <c r="F62" s="61">
        <v>1118</v>
      </c>
      <c r="G62" s="150"/>
      <c r="H62" s="151">
        <v>0.5006711409395973</v>
      </c>
      <c r="I62" s="7">
        <v>373</v>
      </c>
      <c r="J62" s="126">
        <v>373</v>
      </c>
    </row>
    <row r="63" spans="1:10" ht="15" customHeight="1">
      <c r="A63" s="127"/>
      <c r="B63" t="s">
        <v>161</v>
      </c>
      <c r="C63" s="4">
        <v>1020</v>
      </c>
      <c r="D63" s="4">
        <v>510</v>
      </c>
      <c r="E63" s="4">
        <v>850</v>
      </c>
      <c r="F63" s="61">
        <v>850</v>
      </c>
      <c r="G63" s="150"/>
      <c r="H63" s="151">
        <v>0</v>
      </c>
      <c r="I63" s="7">
        <v>0</v>
      </c>
      <c r="J63" s="126">
        <v>0</v>
      </c>
    </row>
    <row r="64" spans="1:10" ht="15" customHeight="1">
      <c r="A64" s="127"/>
      <c r="B64" t="s">
        <v>162</v>
      </c>
      <c r="C64" s="4">
        <v>1500</v>
      </c>
      <c r="D64" s="4">
        <v>570</v>
      </c>
      <c r="E64" s="4">
        <v>1250</v>
      </c>
      <c r="F64" s="61">
        <v>1250</v>
      </c>
      <c r="G64" s="150"/>
      <c r="H64" s="151">
        <v>0</v>
      </c>
      <c r="I64" s="7">
        <v>0</v>
      </c>
      <c r="J64" s="126">
        <v>0</v>
      </c>
    </row>
    <row r="65" spans="1:10" ht="15" customHeight="1">
      <c r="A65" s="125" t="s">
        <v>232</v>
      </c>
      <c r="B65" s="1"/>
      <c r="C65" s="91">
        <v>8620</v>
      </c>
      <c r="D65" s="91">
        <v>5360</v>
      </c>
      <c r="E65" s="91">
        <v>6345</v>
      </c>
      <c r="F65" s="92">
        <v>7718</v>
      </c>
      <c r="G65" s="152"/>
      <c r="H65" s="151">
        <v>0.21639085894405044</v>
      </c>
      <c r="I65" s="4">
        <v>1373</v>
      </c>
      <c r="J65" s="124">
        <v>1373</v>
      </c>
    </row>
    <row r="66" spans="1:10" ht="15" customHeight="1">
      <c r="A66" s="127"/>
      <c r="C66" s="157"/>
      <c r="D66" s="157"/>
      <c r="E66" s="157"/>
      <c r="F66" s="163"/>
      <c r="G66" s="175"/>
      <c r="H66" s="177"/>
      <c r="I66" s="94"/>
      <c r="J66" s="178"/>
    </row>
    <row r="67" spans="1:10" ht="15" customHeight="1">
      <c r="A67" s="123"/>
      <c r="B67" t="s">
        <v>24</v>
      </c>
      <c r="C67" s="4">
        <v>100</v>
      </c>
      <c r="D67" s="4">
        <v>100</v>
      </c>
      <c r="E67" s="4">
        <v>71.400000000000006</v>
      </c>
      <c r="F67" s="61">
        <v>71</v>
      </c>
      <c r="G67" s="175"/>
      <c r="H67" s="151">
        <v>-5.6022408963586224E-3</v>
      </c>
      <c r="I67" s="4">
        <v>0.40000000000000568</v>
      </c>
      <c r="J67" s="124">
        <v>0.40000000000000568</v>
      </c>
    </row>
    <row r="68" spans="1:10" ht="15" customHeight="1">
      <c r="A68" s="123"/>
      <c r="B68" t="s">
        <v>28</v>
      </c>
      <c r="C68" s="4">
        <v>658</v>
      </c>
      <c r="D68" s="4">
        <v>712</v>
      </c>
      <c r="E68" s="4">
        <v>814.23080000000004</v>
      </c>
      <c r="F68" s="4">
        <v>796</v>
      </c>
      <c r="G68" s="175"/>
      <c r="H68" s="151">
        <v>-2.2390211718839478E-2</v>
      </c>
      <c r="I68" s="4">
        <v>18.230800000000045</v>
      </c>
      <c r="J68" s="124">
        <v>18.230800000000045</v>
      </c>
    </row>
    <row r="69" spans="1:10" ht="15" customHeight="1">
      <c r="A69" s="123"/>
      <c r="B69" t="s">
        <v>29</v>
      </c>
      <c r="C69" s="4">
        <v>441</v>
      </c>
      <c r="D69" s="4">
        <v>507</v>
      </c>
      <c r="E69" s="4">
        <v>445.95775000000003</v>
      </c>
      <c r="F69" s="4">
        <v>448</v>
      </c>
      <c r="G69" s="175"/>
      <c r="H69" s="151">
        <v>4.5794696919158086E-3</v>
      </c>
      <c r="I69" s="4">
        <v>-2.0422499999999673</v>
      </c>
      <c r="J69" s="124">
        <v>-2.0422499999999673</v>
      </c>
    </row>
    <row r="70" spans="1:10" ht="15" customHeight="1">
      <c r="A70" s="123"/>
      <c r="B70" t="s">
        <v>39</v>
      </c>
      <c r="C70" s="4">
        <v>115</v>
      </c>
      <c r="D70" s="4">
        <v>119</v>
      </c>
      <c r="E70" s="4">
        <v>119</v>
      </c>
      <c r="F70" s="4">
        <v>115</v>
      </c>
      <c r="G70" s="175"/>
      <c r="H70" s="151">
        <v>-3.3613445378151259E-2</v>
      </c>
      <c r="I70" s="4">
        <v>4</v>
      </c>
      <c r="J70" s="124">
        <v>4</v>
      </c>
    </row>
    <row r="71" spans="1:10" ht="15" customHeight="1">
      <c r="A71" s="123"/>
      <c r="B71" t="s">
        <v>43</v>
      </c>
      <c r="C71" s="4">
        <v>1208</v>
      </c>
      <c r="D71" s="4">
        <v>802</v>
      </c>
      <c r="E71" s="4">
        <v>840.59749999999997</v>
      </c>
      <c r="F71" s="4">
        <v>925</v>
      </c>
      <c r="G71" s="175"/>
      <c r="H71" s="151">
        <v>0.10040774568089963</v>
      </c>
      <c r="I71" s="4">
        <v>-84.402500000000032</v>
      </c>
      <c r="J71" s="124">
        <v>-84.402500000000032</v>
      </c>
    </row>
    <row r="72" spans="1:10" ht="15" customHeight="1">
      <c r="A72" s="123"/>
      <c r="B72" t="s">
        <v>50</v>
      </c>
      <c r="C72" s="61">
        <v>273</v>
      </c>
      <c r="D72" s="61">
        <v>319</v>
      </c>
      <c r="E72" s="61">
        <v>296</v>
      </c>
      <c r="F72" s="61">
        <v>310</v>
      </c>
      <c r="G72" s="175"/>
      <c r="H72" s="151">
        <v>4.72972972972973E-2</v>
      </c>
      <c r="I72" s="4">
        <v>-14</v>
      </c>
      <c r="J72" s="124">
        <v>-14</v>
      </c>
    </row>
    <row r="73" spans="1:10" ht="15" customHeight="1">
      <c r="A73" s="123"/>
      <c r="B73" t="s">
        <v>53</v>
      </c>
      <c r="C73" s="4">
        <v>147</v>
      </c>
      <c r="D73" s="4">
        <v>182</v>
      </c>
      <c r="E73" s="4">
        <v>145.42864000000003</v>
      </c>
      <c r="F73" s="4">
        <v>139</v>
      </c>
      <c r="G73" s="175"/>
      <c r="H73" s="151">
        <v>-4.4204772870048349E-2</v>
      </c>
      <c r="I73" s="4">
        <v>6.4286400000000299</v>
      </c>
      <c r="J73" s="124">
        <v>6.4286400000000299</v>
      </c>
    </row>
    <row r="74" spans="1:10" ht="15" customHeight="1">
      <c r="A74" s="123"/>
      <c r="B74" t="s">
        <v>306</v>
      </c>
      <c r="C74" s="61">
        <v>590</v>
      </c>
      <c r="D74" s="61">
        <v>730</v>
      </c>
      <c r="E74" s="61">
        <v>819</v>
      </c>
      <c r="F74" s="61">
        <v>884</v>
      </c>
      <c r="G74" s="175"/>
      <c r="H74" s="151">
        <v>7.9365079365079361E-2</v>
      </c>
      <c r="I74" s="4">
        <v>-65</v>
      </c>
      <c r="J74" s="124">
        <v>-65</v>
      </c>
    </row>
    <row r="75" spans="1:10" ht="15" customHeight="1">
      <c r="A75" s="123"/>
      <c r="B75" t="s">
        <v>60</v>
      </c>
      <c r="C75" s="4">
        <v>35</v>
      </c>
      <c r="D75" s="61">
        <v>35</v>
      </c>
      <c r="E75" s="4">
        <v>75</v>
      </c>
      <c r="F75" s="4">
        <v>75</v>
      </c>
      <c r="G75" s="175"/>
      <c r="H75" s="151"/>
      <c r="I75" s="4">
        <v>0</v>
      </c>
      <c r="J75" s="124"/>
    </row>
    <row r="76" spans="1:10" ht="15" customHeight="1">
      <c r="A76" s="123"/>
      <c r="B76" t="s">
        <v>63</v>
      </c>
      <c r="C76" s="4">
        <v>585</v>
      </c>
      <c r="D76" s="61">
        <v>670</v>
      </c>
      <c r="E76" s="4">
        <v>907</v>
      </c>
      <c r="F76" s="4">
        <v>910</v>
      </c>
      <c r="G76" s="175"/>
      <c r="H76" s="151">
        <v>3.3076074972436605E-3</v>
      </c>
      <c r="I76" s="4">
        <v>-3</v>
      </c>
      <c r="J76" s="124">
        <v>-3</v>
      </c>
    </row>
    <row r="77" spans="1:10" ht="15" customHeight="1">
      <c r="A77" s="123"/>
      <c r="B77" t="s">
        <v>233</v>
      </c>
      <c r="C77" s="4">
        <v>888</v>
      </c>
      <c r="D77" s="61">
        <v>888</v>
      </c>
      <c r="E77" s="4">
        <v>983.5</v>
      </c>
      <c r="F77" s="4">
        <v>984</v>
      </c>
      <c r="G77" s="175"/>
      <c r="H77" s="151">
        <v>5.0838840874428064E-4</v>
      </c>
      <c r="I77" s="4">
        <v>-0.5</v>
      </c>
      <c r="J77" s="124">
        <v>-0.5</v>
      </c>
    </row>
    <row r="78" spans="1:10" ht="15" customHeight="1">
      <c r="A78" s="123"/>
      <c r="B78" t="s">
        <v>80</v>
      </c>
      <c r="C78" s="4">
        <v>182</v>
      </c>
      <c r="D78" s="61">
        <v>166</v>
      </c>
      <c r="E78" s="4">
        <v>169.5</v>
      </c>
      <c r="F78" s="4">
        <v>135</v>
      </c>
      <c r="G78" s="175"/>
      <c r="H78" s="151">
        <v>-0.20353982300884957</v>
      </c>
      <c r="I78" s="4">
        <v>34.5</v>
      </c>
      <c r="J78" s="124">
        <v>34.5</v>
      </c>
    </row>
    <row r="79" spans="1:10" ht="15" customHeight="1">
      <c r="A79" s="127" t="s">
        <v>234</v>
      </c>
      <c r="C79" s="157">
        <v>5221</v>
      </c>
      <c r="D79" s="163">
        <v>5230</v>
      </c>
      <c r="E79" s="157">
        <v>5641</v>
      </c>
      <c r="F79" s="157">
        <v>5790</v>
      </c>
      <c r="G79" s="176"/>
      <c r="H79" s="153">
        <v>2.6413756426165575E-2</v>
      </c>
      <c r="I79" s="7">
        <v>34.5</v>
      </c>
      <c r="J79" s="126">
        <v>34.5</v>
      </c>
    </row>
    <row r="80" spans="1:10" ht="15" customHeight="1">
      <c r="A80" s="128"/>
      <c r="B80" s="93"/>
      <c r="C80" s="94"/>
      <c r="D80" s="138"/>
      <c r="E80" s="94"/>
      <c r="F80" s="94"/>
      <c r="G80" s="150"/>
      <c r="H80" s="151"/>
      <c r="J80" s="124"/>
    </row>
    <row r="81" spans="1:10" ht="15" customHeight="1">
      <c r="A81" s="127" t="s">
        <v>235</v>
      </c>
      <c r="C81" s="163">
        <v>3399</v>
      </c>
      <c r="D81" s="163">
        <v>130</v>
      </c>
      <c r="E81" s="163">
        <v>704</v>
      </c>
      <c r="F81" s="163">
        <v>1927</v>
      </c>
      <c r="G81" s="150"/>
      <c r="H81" s="151">
        <v>1.7372159090909092</v>
      </c>
      <c r="I81" s="4">
        <v>1223</v>
      </c>
      <c r="J81" s="124">
        <v>1223</v>
      </c>
    </row>
    <row r="82" spans="1:10" ht="15" customHeight="1">
      <c r="A82" s="127" t="s">
        <v>242</v>
      </c>
      <c r="C82" s="167">
        <v>2.19</v>
      </c>
      <c r="D82" s="167">
        <v>2.2000000000000002</v>
      </c>
      <c r="E82" s="167">
        <v>2.62</v>
      </c>
      <c r="F82" s="167">
        <v>2.68</v>
      </c>
      <c r="G82" s="150"/>
      <c r="H82" s="151">
        <v>2.2900763358778647E-2</v>
      </c>
      <c r="I82" s="4">
        <v>-6.0000000000000053E-2</v>
      </c>
      <c r="J82" s="124">
        <v>-6.0000000000000053E-2</v>
      </c>
    </row>
    <row r="83" spans="1:10" ht="15" customHeight="1" thickBot="1">
      <c r="A83" s="129" t="s">
        <v>237</v>
      </c>
      <c r="B83" s="130"/>
      <c r="C83" s="133">
        <v>0.61</v>
      </c>
      <c r="D83" s="133">
        <v>0.98</v>
      </c>
      <c r="E83" s="133">
        <v>0.89</v>
      </c>
      <c r="F83" s="133">
        <v>0.75</v>
      </c>
      <c r="G83" s="158"/>
      <c r="H83" s="159"/>
      <c r="I83" s="130"/>
      <c r="J83" s="132"/>
    </row>
    <row r="84" spans="1:10" ht="15" customHeight="1">
      <c r="D84" s="4"/>
      <c r="G84" s="68"/>
      <c r="H84" s="90"/>
    </row>
    <row r="85" spans="1:10" ht="21.6" thickBot="1">
      <c r="A85" s="76" t="s">
        <v>240</v>
      </c>
      <c r="E85" s="68"/>
      <c r="F85" s="68"/>
      <c r="G85" s="68"/>
      <c r="H85"/>
      <c r="I85" s="4"/>
    </row>
    <row r="86" spans="1:10">
      <c r="A86" s="120"/>
      <c r="B86" s="121"/>
      <c r="C86" s="122" t="s">
        <v>229</v>
      </c>
      <c r="D86" s="122" t="s">
        <v>230</v>
      </c>
      <c r="E86" s="135" t="s">
        <v>271</v>
      </c>
      <c r="F86" s="135" t="s">
        <v>298</v>
      </c>
      <c r="G86" s="171" t="s">
        <v>303</v>
      </c>
      <c r="H86" s="171" t="s">
        <v>311</v>
      </c>
      <c r="I86" s="185" t="s">
        <v>312</v>
      </c>
      <c r="J86" s="186"/>
    </row>
    <row r="87" spans="1:10" ht="15" customHeight="1">
      <c r="A87" s="123"/>
      <c r="B87" t="s">
        <v>6</v>
      </c>
      <c r="C87" s="165">
        <v>600</v>
      </c>
      <c r="D87" s="165">
        <v>600</v>
      </c>
      <c r="E87" s="165">
        <v>400</v>
      </c>
      <c r="F87" s="165">
        <v>400</v>
      </c>
      <c r="G87" s="150"/>
      <c r="H87" s="151">
        <v>0</v>
      </c>
      <c r="I87" s="155" t="s">
        <v>295</v>
      </c>
      <c r="J87" s="124"/>
    </row>
    <row r="88" spans="1:10" ht="15" customHeight="1">
      <c r="A88" s="127"/>
      <c r="B88" t="s">
        <v>287</v>
      </c>
      <c r="C88" s="71">
        <v>7</v>
      </c>
      <c r="D88" s="71">
        <v>7.5</v>
      </c>
      <c r="E88" s="71">
        <v>7.5</v>
      </c>
      <c r="F88" s="71">
        <v>7.5</v>
      </c>
      <c r="G88" s="150"/>
      <c r="H88" s="151">
        <v>0</v>
      </c>
      <c r="I88" s="4">
        <v>0</v>
      </c>
      <c r="J88" s="124">
        <v>0</v>
      </c>
    </row>
    <row r="89" spans="1:10" ht="15" customHeight="1">
      <c r="A89" s="127"/>
      <c r="B89" t="s">
        <v>24</v>
      </c>
      <c r="C89" s="4">
        <v>4200</v>
      </c>
      <c r="D89" s="4">
        <v>4500</v>
      </c>
      <c r="E89" s="61">
        <v>3000</v>
      </c>
      <c r="F89" s="61">
        <v>3000</v>
      </c>
      <c r="G89" s="150"/>
      <c r="H89" s="151">
        <v>0</v>
      </c>
      <c r="I89" s="4">
        <v>0</v>
      </c>
      <c r="J89" s="124">
        <v>0</v>
      </c>
    </row>
    <row r="90" spans="1:10" ht="15" customHeight="1">
      <c r="A90" s="127"/>
      <c r="B90" t="s">
        <v>161</v>
      </c>
      <c r="C90" s="4">
        <v>300</v>
      </c>
      <c r="D90" s="4">
        <v>150</v>
      </c>
      <c r="E90" s="61">
        <v>250</v>
      </c>
      <c r="F90" s="61">
        <v>250</v>
      </c>
      <c r="G90" s="150"/>
      <c r="H90" s="151">
        <v>0</v>
      </c>
      <c r="I90" s="7">
        <v>0</v>
      </c>
      <c r="J90" s="126">
        <v>0</v>
      </c>
    </row>
    <row r="91" spans="1:10" ht="15" customHeight="1">
      <c r="A91" s="127"/>
      <c r="B91" t="s">
        <v>162</v>
      </c>
      <c r="C91" s="4">
        <v>1200</v>
      </c>
      <c r="D91" s="4">
        <v>600</v>
      </c>
      <c r="E91" s="61">
        <v>1000</v>
      </c>
      <c r="F91" s="61">
        <v>1000</v>
      </c>
      <c r="G91" s="150"/>
      <c r="H91" s="151">
        <v>0</v>
      </c>
      <c r="I91" s="7">
        <v>0</v>
      </c>
      <c r="J91" s="126">
        <v>0</v>
      </c>
    </row>
    <row r="92" spans="1:10" ht="15" customHeight="1">
      <c r="A92" s="125" t="s">
        <v>232</v>
      </c>
      <c r="B92" s="1"/>
      <c r="C92" s="91">
        <v>5700</v>
      </c>
      <c r="D92" s="91">
        <v>5250</v>
      </c>
      <c r="E92" s="92">
        <v>4250</v>
      </c>
      <c r="F92" s="92">
        <v>4250</v>
      </c>
      <c r="G92" s="152"/>
      <c r="H92" s="151">
        <v>0</v>
      </c>
      <c r="I92" s="4">
        <v>0</v>
      </c>
      <c r="J92" s="124">
        <v>0</v>
      </c>
    </row>
    <row r="93" spans="1:10" ht="15" customHeight="1">
      <c r="A93" s="127"/>
      <c r="C93" s="157"/>
      <c r="D93" s="157"/>
      <c r="E93" s="163"/>
      <c r="F93" s="163"/>
      <c r="G93" s="175"/>
      <c r="H93" s="177"/>
      <c r="I93" s="94"/>
      <c r="J93" s="178"/>
    </row>
    <row r="94" spans="1:10" ht="15" customHeight="1">
      <c r="A94" s="123"/>
      <c r="B94" t="s">
        <v>24</v>
      </c>
      <c r="C94" s="4">
        <v>75</v>
      </c>
      <c r="D94" s="4">
        <v>75</v>
      </c>
      <c r="E94" s="61">
        <v>75</v>
      </c>
      <c r="F94" s="61">
        <v>75</v>
      </c>
      <c r="G94" s="175"/>
      <c r="H94" s="151">
        <v>0</v>
      </c>
      <c r="I94" s="4">
        <v>0</v>
      </c>
      <c r="J94" s="124">
        <v>0</v>
      </c>
    </row>
    <row r="95" spans="1:10" ht="15" customHeight="1">
      <c r="A95" s="123"/>
      <c r="B95" t="s">
        <v>28</v>
      </c>
      <c r="C95" s="4">
        <v>658</v>
      </c>
      <c r="D95" s="4">
        <v>712</v>
      </c>
      <c r="E95" s="61">
        <v>814.23080000000004</v>
      </c>
      <c r="F95" s="61">
        <v>796</v>
      </c>
      <c r="G95" s="175"/>
      <c r="H95" s="151">
        <v>-2.2390211718839478E-2</v>
      </c>
      <c r="I95" s="4">
        <v>18.230800000000045</v>
      </c>
      <c r="J95" s="124">
        <v>18.230800000000045</v>
      </c>
    </row>
    <row r="96" spans="1:10" ht="15" customHeight="1">
      <c r="A96" s="123"/>
      <c r="B96" t="s">
        <v>29</v>
      </c>
      <c r="C96" s="4">
        <v>946</v>
      </c>
      <c r="D96" s="4">
        <v>1184</v>
      </c>
      <c r="E96" s="61">
        <v>984.90057500000012</v>
      </c>
      <c r="F96" s="61">
        <v>979</v>
      </c>
      <c r="G96" s="175"/>
      <c r="H96" s="151">
        <v>-5.9910362018015034E-3</v>
      </c>
      <c r="I96" s="4">
        <v>5.9005750000001171</v>
      </c>
      <c r="J96" s="124">
        <v>5.9005750000001171</v>
      </c>
    </row>
    <row r="97" spans="1:10" ht="15" customHeight="1">
      <c r="A97" s="123"/>
      <c r="B97" t="s">
        <v>39</v>
      </c>
      <c r="C97" s="4">
        <v>200</v>
      </c>
      <c r="D97" s="4">
        <v>291</v>
      </c>
      <c r="E97" s="61">
        <v>299.69120000000004</v>
      </c>
      <c r="F97" s="61">
        <v>329</v>
      </c>
      <c r="G97" s="175"/>
      <c r="H97" s="151">
        <v>9.7796665367551536E-2</v>
      </c>
      <c r="I97" s="4">
        <v>-29.308799999999962</v>
      </c>
      <c r="J97" s="124">
        <v>-29.308799999999962</v>
      </c>
    </row>
    <row r="98" spans="1:10" ht="15" customHeight="1">
      <c r="A98" s="123"/>
      <c r="B98" t="s">
        <v>43</v>
      </c>
      <c r="C98" s="4">
        <v>185</v>
      </c>
      <c r="D98" s="4">
        <v>210</v>
      </c>
      <c r="E98" s="61">
        <v>222.00791000000001</v>
      </c>
      <c r="F98" s="61">
        <v>231</v>
      </c>
      <c r="G98" s="175"/>
      <c r="H98" s="151">
        <v>4.0503466745846983E-2</v>
      </c>
      <c r="I98" s="4">
        <v>-8.9920899999999904</v>
      </c>
      <c r="J98" s="124">
        <v>-8.9920899999999904</v>
      </c>
    </row>
    <row r="99" spans="1:10" ht="15" customHeight="1">
      <c r="A99" s="123"/>
      <c r="B99" t="s">
        <v>50</v>
      </c>
      <c r="C99" s="4">
        <v>20</v>
      </c>
      <c r="D99" s="4">
        <v>20</v>
      </c>
      <c r="E99" s="61">
        <v>17.759999999999998</v>
      </c>
      <c r="F99" s="61">
        <v>19</v>
      </c>
      <c r="G99" s="175"/>
      <c r="H99" s="151">
        <v>6.9819819819819939E-2</v>
      </c>
      <c r="I99" s="4">
        <v>-1.240000000000002</v>
      </c>
      <c r="J99" s="124">
        <v>-1.240000000000002</v>
      </c>
    </row>
    <row r="100" spans="1:10" ht="15" customHeight="1">
      <c r="A100" s="123"/>
      <c r="B100" t="s">
        <v>53</v>
      </c>
      <c r="C100" s="156" t="s">
        <v>288</v>
      </c>
      <c r="D100" s="156" t="s">
        <v>288</v>
      </c>
      <c r="E100" s="156" t="s">
        <v>288</v>
      </c>
      <c r="F100" s="156" t="s">
        <v>288</v>
      </c>
      <c r="G100" s="179"/>
      <c r="H100" s="151"/>
      <c r="I100" s="4"/>
      <c r="J100" s="124"/>
    </row>
    <row r="101" spans="1:10" ht="15" customHeight="1">
      <c r="A101" s="123"/>
      <c r="B101" t="s">
        <v>306</v>
      </c>
      <c r="C101" s="61">
        <v>406</v>
      </c>
      <c r="D101" s="61">
        <v>493</v>
      </c>
      <c r="E101" s="61">
        <v>549</v>
      </c>
      <c r="F101" s="61">
        <v>590</v>
      </c>
      <c r="G101" s="175"/>
      <c r="H101" s="151">
        <v>7.4681238615664849E-2</v>
      </c>
      <c r="I101" s="4">
        <v>-41</v>
      </c>
      <c r="J101" s="124">
        <v>-41</v>
      </c>
    </row>
    <row r="102" spans="1:10" ht="15" customHeight="1">
      <c r="A102" s="123"/>
      <c r="B102" t="s">
        <v>60</v>
      </c>
      <c r="C102" s="4">
        <v>558</v>
      </c>
      <c r="D102" s="4">
        <v>558</v>
      </c>
      <c r="E102" s="61">
        <v>588</v>
      </c>
      <c r="F102" s="61">
        <v>588</v>
      </c>
      <c r="G102" s="175"/>
      <c r="H102" s="151"/>
      <c r="I102" s="4">
        <v>0</v>
      </c>
      <c r="J102" s="124"/>
    </row>
    <row r="103" spans="1:10" ht="15" customHeight="1">
      <c r="A103" s="123"/>
      <c r="B103" t="s">
        <v>63</v>
      </c>
      <c r="C103" s="4">
        <v>554</v>
      </c>
      <c r="D103" s="4">
        <v>636</v>
      </c>
      <c r="E103" s="61">
        <v>804</v>
      </c>
      <c r="F103" s="61">
        <v>785</v>
      </c>
      <c r="G103" s="175"/>
      <c r="H103" s="151">
        <v>-0.14778004165551625</v>
      </c>
      <c r="I103" s="4">
        <v>118.78309999999999</v>
      </c>
      <c r="J103" s="124">
        <v>118.78309999999999</v>
      </c>
    </row>
    <row r="104" spans="1:10" ht="15" customHeight="1">
      <c r="A104" s="123"/>
      <c r="B104" t="s">
        <v>233</v>
      </c>
      <c r="C104" s="4">
        <v>284</v>
      </c>
      <c r="D104" s="4">
        <v>284</v>
      </c>
      <c r="E104" s="61">
        <v>237.00000000000003</v>
      </c>
      <c r="F104" s="61">
        <v>237</v>
      </c>
      <c r="G104" s="175"/>
      <c r="H104" s="151">
        <v>-1.1992282460086078E-16</v>
      </c>
      <c r="I104" s="4">
        <v>0</v>
      </c>
      <c r="J104" s="124">
        <v>0</v>
      </c>
    </row>
    <row r="105" spans="1:10" ht="15" customHeight="1">
      <c r="A105" s="123"/>
      <c r="B105" t="s">
        <v>80</v>
      </c>
      <c r="C105" s="4">
        <v>82</v>
      </c>
      <c r="D105" s="4">
        <v>85</v>
      </c>
      <c r="E105" s="61">
        <v>73</v>
      </c>
      <c r="F105" s="61">
        <v>75</v>
      </c>
      <c r="G105" s="175"/>
      <c r="H105" s="151">
        <v>2.7397260273972601E-2</v>
      </c>
      <c r="I105" s="4">
        <v>-2</v>
      </c>
      <c r="J105" s="124">
        <v>-2</v>
      </c>
    </row>
    <row r="106" spans="1:10" ht="15" customHeight="1">
      <c r="A106" s="127" t="s">
        <v>234</v>
      </c>
      <c r="C106" s="157">
        <v>3873</v>
      </c>
      <c r="D106" s="157">
        <v>4454</v>
      </c>
      <c r="E106" s="163">
        <v>4665</v>
      </c>
      <c r="F106" s="163">
        <v>4703</v>
      </c>
      <c r="G106" s="176"/>
      <c r="H106" s="153">
        <v>-1.3290460878885316E-2</v>
      </c>
      <c r="I106" s="7">
        <v>-2</v>
      </c>
      <c r="J106" s="126">
        <v>-2</v>
      </c>
    </row>
    <row r="107" spans="1:10" ht="15" customHeight="1">
      <c r="A107" s="128"/>
      <c r="B107" s="93"/>
      <c r="C107" s="94"/>
      <c r="D107" s="94"/>
      <c r="E107" s="138"/>
      <c r="F107" s="138"/>
      <c r="G107" s="150"/>
      <c r="H107" s="151"/>
      <c r="J107" s="124"/>
    </row>
    <row r="108" spans="1:10" ht="15" customHeight="1">
      <c r="A108" s="127" t="s">
        <v>235</v>
      </c>
      <c r="C108" s="157">
        <v>1827</v>
      </c>
      <c r="D108" s="157">
        <v>796</v>
      </c>
      <c r="E108" s="163">
        <v>-415</v>
      </c>
      <c r="F108" s="163">
        <v>-453</v>
      </c>
      <c r="G108" s="150"/>
      <c r="H108" s="151">
        <v>-0.14939759036144579</v>
      </c>
      <c r="I108" s="4">
        <v>62</v>
      </c>
      <c r="J108" s="124">
        <v>62</v>
      </c>
    </row>
    <row r="109" spans="1:10" ht="15" customHeight="1">
      <c r="A109" s="127" t="s">
        <v>242</v>
      </c>
      <c r="C109" s="166">
        <v>6.46</v>
      </c>
      <c r="D109" s="166">
        <v>7.05</v>
      </c>
      <c r="E109" s="167">
        <v>11.02</v>
      </c>
      <c r="F109" s="167">
        <v>11.76</v>
      </c>
      <c r="G109" s="150"/>
      <c r="H109" s="151">
        <v>-1.905626134301262E-2</v>
      </c>
      <c r="I109" s="4">
        <v>0.20999999999999908</v>
      </c>
      <c r="J109" s="124">
        <v>0.20999999999999908</v>
      </c>
    </row>
    <row r="110" spans="1:10" ht="15" customHeight="1" thickBot="1">
      <c r="A110" s="129" t="s">
        <v>237</v>
      </c>
      <c r="B110" s="130"/>
      <c r="C110" s="131">
        <v>0.68</v>
      </c>
      <c r="D110" s="131">
        <v>0.85</v>
      </c>
      <c r="E110" s="133">
        <v>1.1000000000000001</v>
      </c>
      <c r="F110" s="133">
        <v>1.1100000000000001</v>
      </c>
      <c r="G110" s="158"/>
      <c r="H110" s="159"/>
      <c r="I110" s="130"/>
      <c r="J110" s="132"/>
    </row>
    <row r="111" spans="1:10" ht="15" customHeight="1">
      <c r="D111" s="4"/>
      <c r="G111" s="68"/>
      <c r="H111" s="90"/>
    </row>
    <row r="112" spans="1:10">
      <c r="D112" s="4"/>
      <c r="G112" s="68"/>
      <c r="H112" s="90"/>
    </row>
    <row r="113" spans="1:10" s="76" customFormat="1" ht="21.6" thickBot="1">
      <c r="A113" s="76" t="s">
        <v>241</v>
      </c>
      <c r="G113" s="82"/>
      <c r="H113" s="89"/>
      <c r="J113" s="85"/>
    </row>
    <row r="114" spans="1:10">
      <c r="A114" s="120"/>
      <c r="B114" s="121"/>
      <c r="C114" s="122" t="s">
        <v>229</v>
      </c>
      <c r="D114" s="122" t="s">
        <v>230</v>
      </c>
      <c r="E114" s="122" t="s">
        <v>271</v>
      </c>
      <c r="F114" s="135" t="s">
        <v>298</v>
      </c>
      <c r="G114" s="171" t="s">
        <v>303</v>
      </c>
      <c r="H114" s="171" t="s">
        <v>311</v>
      </c>
      <c r="I114" s="185" t="s">
        <v>312</v>
      </c>
      <c r="J114" s="186"/>
    </row>
    <row r="115" spans="1:10" ht="15" customHeight="1">
      <c r="A115" s="127"/>
      <c r="B115" t="s">
        <v>6</v>
      </c>
      <c r="C115" s="160">
        <v>20.5</v>
      </c>
      <c r="D115" s="160">
        <v>20.5</v>
      </c>
      <c r="E115" s="160">
        <v>18.5</v>
      </c>
      <c r="F115" s="172">
        <v>22.5</v>
      </c>
      <c r="G115" s="150"/>
      <c r="H115" s="151">
        <v>0.21621621621621623</v>
      </c>
      <c r="I115" s="155" t="s">
        <v>295</v>
      </c>
      <c r="J115" s="124"/>
    </row>
    <row r="116" spans="1:10" ht="15" customHeight="1">
      <c r="A116" s="127"/>
      <c r="B116" t="s">
        <v>293</v>
      </c>
      <c r="C116" s="4">
        <v>250</v>
      </c>
      <c r="D116" s="4">
        <v>270</v>
      </c>
      <c r="E116" s="4">
        <v>270</v>
      </c>
      <c r="F116" s="4">
        <v>280</v>
      </c>
      <c r="G116" s="150"/>
      <c r="H116" s="151">
        <v>3.7037037037037035E-2</v>
      </c>
      <c r="I116" s="4">
        <v>10</v>
      </c>
      <c r="J116" s="124">
        <v>10</v>
      </c>
    </row>
    <row r="117" spans="1:10" ht="15" customHeight="1">
      <c r="A117" s="125" t="s">
        <v>232</v>
      </c>
      <c r="B117" s="1"/>
      <c r="C117" s="91">
        <v>5125</v>
      </c>
      <c r="D117" s="91">
        <v>5535</v>
      </c>
      <c r="E117" s="91">
        <v>4995</v>
      </c>
      <c r="F117" s="91">
        <v>6300</v>
      </c>
      <c r="G117" s="152"/>
      <c r="H117" s="153">
        <v>0.26126126126126126</v>
      </c>
      <c r="I117" s="7">
        <v>1305</v>
      </c>
      <c r="J117" s="126">
        <v>1305</v>
      </c>
    </row>
    <row r="118" spans="1:10" ht="15" customHeight="1">
      <c r="A118" s="127"/>
      <c r="C118" s="4"/>
      <c r="D118" s="4"/>
      <c r="E118" s="4"/>
      <c r="F118" s="4"/>
      <c r="G118" s="150"/>
      <c r="H118" s="177"/>
      <c r="I118" s="94"/>
      <c r="J118" s="178"/>
    </row>
    <row r="119" spans="1:10" ht="15" customHeight="1">
      <c r="A119" s="123"/>
      <c r="B119" t="s">
        <v>24</v>
      </c>
      <c r="C119" s="4">
        <v>631</v>
      </c>
      <c r="D119" s="4">
        <v>785</v>
      </c>
      <c r="E119" s="4">
        <v>902.2</v>
      </c>
      <c r="F119" s="4">
        <v>902</v>
      </c>
      <c r="G119" s="150"/>
      <c r="H119" s="151">
        <v>-2.2168033695416258E-4</v>
      </c>
      <c r="I119" s="4">
        <v>0.20000000000004547</v>
      </c>
      <c r="J119" s="124">
        <v>0.20000000000004547</v>
      </c>
    </row>
    <row r="120" spans="1:10" ht="15" customHeight="1">
      <c r="A120" s="123"/>
      <c r="B120" t="s">
        <v>28</v>
      </c>
      <c r="C120" s="4">
        <v>818</v>
      </c>
      <c r="D120" s="4">
        <v>892</v>
      </c>
      <c r="E120" s="4">
        <v>834.23080000000004</v>
      </c>
      <c r="F120" s="4">
        <v>836</v>
      </c>
      <c r="G120" s="150"/>
      <c r="H120" s="151">
        <v>2.1207560305852471E-3</v>
      </c>
      <c r="I120" s="4">
        <v>-1.7691999999999553</v>
      </c>
      <c r="J120" s="124">
        <v>-1.7691999999999553</v>
      </c>
    </row>
    <row r="121" spans="1:10" ht="15" customHeight="1">
      <c r="A121" s="123"/>
      <c r="B121" t="s">
        <v>29</v>
      </c>
      <c r="C121" s="4">
        <v>357</v>
      </c>
      <c r="D121" s="4">
        <v>398</v>
      </c>
      <c r="E121" s="4">
        <v>370.46631500000001</v>
      </c>
      <c r="F121" s="4">
        <v>346</v>
      </c>
      <c r="G121" s="150"/>
      <c r="H121" s="151">
        <v>-6.6041942301825765E-2</v>
      </c>
      <c r="I121" s="4">
        <v>24.466315000000009</v>
      </c>
      <c r="J121" s="124">
        <v>24.466315000000009</v>
      </c>
    </row>
    <row r="122" spans="1:10" ht="15" customHeight="1">
      <c r="A122" s="123"/>
      <c r="B122" t="s">
        <v>39</v>
      </c>
      <c r="C122" s="4">
        <v>20</v>
      </c>
      <c r="D122" s="61">
        <v>16</v>
      </c>
      <c r="E122" s="61">
        <v>16</v>
      </c>
      <c r="F122" s="61">
        <v>18</v>
      </c>
      <c r="G122" s="150"/>
      <c r="H122" s="151">
        <v>0.125</v>
      </c>
      <c r="I122" s="4">
        <v>-2</v>
      </c>
      <c r="J122" s="124">
        <v>-2</v>
      </c>
    </row>
    <row r="123" spans="1:10" ht="15" customHeight="1">
      <c r="A123" s="123"/>
      <c r="B123" t="s">
        <v>43</v>
      </c>
      <c r="C123" s="4">
        <v>1330</v>
      </c>
      <c r="D123" s="4">
        <v>926</v>
      </c>
      <c r="E123" s="4">
        <v>988.29566666666653</v>
      </c>
      <c r="F123" s="4">
        <v>1097</v>
      </c>
      <c r="G123" s="150"/>
      <c r="H123" s="151">
        <v>0.10999171300626312</v>
      </c>
      <c r="I123" s="4">
        <v>-108.70433333333347</v>
      </c>
      <c r="J123" s="124">
        <v>-108.70433333333347</v>
      </c>
    </row>
    <row r="124" spans="1:10" ht="15" customHeight="1">
      <c r="A124" s="123"/>
      <c r="B124" t="s">
        <v>50</v>
      </c>
      <c r="C124" s="156" t="s">
        <v>288</v>
      </c>
      <c r="D124" s="156" t="s">
        <v>288</v>
      </c>
      <c r="E124" s="156" t="s">
        <v>288</v>
      </c>
      <c r="F124" s="156" t="s">
        <v>288</v>
      </c>
      <c r="G124" s="151"/>
      <c r="H124" s="151"/>
      <c r="I124" s="4"/>
      <c r="J124" s="124"/>
    </row>
    <row r="125" spans="1:10" ht="15" customHeight="1">
      <c r="A125" s="123"/>
      <c r="B125" t="s">
        <v>53</v>
      </c>
      <c r="C125" s="156" t="s">
        <v>288</v>
      </c>
      <c r="D125" s="156" t="s">
        <v>288</v>
      </c>
      <c r="E125" s="156" t="s">
        <v>288</v>
      </c>
      <c r="F125" s="156" t="s">
        <v>288</v>
      </c>
      <c r="G125" s="151"/>
      <c r="H125" s="151"/>
      <c r="I125" s="4"/>
      <c r="J125" s="124"/>
    </row>
    <row r="126" spans="1:10" ht="15" customHeight="1">
      <c r="A126" s="123"/>
      <c r="B126" t="s">
        <v>306</v>
      </c>
      <c r="C126" s="4">
        <v>470</v>
      </c>
      <c r="D126" s="4">
        <v>570</v>
      </c>
      <c r="E126" s="4">
        <v>767.69999999999993</v>
      </c>
      <c r="F126" s="4">
        <v>828</v>
      </c>
      <c r="G126" s="150"/>
      <c r="H126" s="151">
        <v>7.8546307151231051E-2</v>
      </c>
      <c r="I126" s="4">
        <v>-60.300000000000068</v>
      </c>
      <c r="J126" s="124">
        <v>-60.300000000000068</v>
      </c>
    </row>
    <row r="127" spans="1:10" ht="15" customHeight="1">
      <c r="A127" s="123"/>
      <c r="B127" t="s">
        <v>60</v>
      </c>
      <c r="C127" s="156" t="s">
        <v>288</v>
      </c>
      <c r="D127" s="156" t="s">
        <v>288</v>
      </c>
      <c r="E127" s="156" t="s">
        <v>288</v>
      </c>
      <c r="F127" s="156" t="s">
        <v>288</v>
      </c>
      <c r="G127" s="151"/>
      <c r="H127" s="151"/>
      <c r="I127" s="4"/>
      <c r="J127" s="124"/>
    </row>
    <row r="128" spans="1:10" ht="15" customHeight="1">
      <c r="A128" s="123"/>
      <c r="B128" t="s">
        <v>63</v>
      </c>
      <c r="C128" s="156" t="s">
        <v>288</v>
      </c>
      <c r="D128" s="156" t="s">
        <v>288</v>
      </c>
      <c r="E128" s="156" t="s">
        <v>288</v>
      </c>
      <c r="F128" s="156" t="s">
        <v>288</v>
      </c>
      <c r="G128" s="151"/>
      <c r="H128" s="151"/>
      <c r="I128" s="4"/>
      <c r="J128" s="124"/>
    </row>
    <row r="129" spans="1:10" ht="15" customHeight="1">
      <c r="A129" s="123"/>
      <c r="B129" t="s">
        <v>233</v>
      </c>
      <c r="C129" s="156" t="s">
        <v>288</v>
      </c>
      <c r="D129" s="156" t="s">
        <v>288</v>
      </c>
      <c r="E129" s="156" t="s">
        <v>288</v>
      </c>
      <c r="F129" s="156" t="s">
        <v>288</v>
      </c>
      <c r="G129" s="151"/>
      <c r="H129" s="151"/>
      <c r="I129" s="4"/>
      <c r="J129" s="124"/>
    </row>
    <row r="130" spans="1:10" ht="15" customHeight="1">
      <c r="A130" s="123"/>
      <c r="B130" t="s">
        <v>80</v>
      </c>
      <c r="C130" s="4">
        <v>12</v>
      </c>
      <c r="D130" s="4">
        <v>12</v>
      </c>
      <c r="E130" s="4">
        <v>12</v>
      </c>
      <c r="F130" s="4">
        <v>15</v>
      </c>
      <c r="G130" s="150"/>
      <c r="H130" s="151">
        <v>0.25</v>
      </c>
      <c r="I130" s="4">
        <v>-3</v>
      </c>
      <c r="J130" s="124">
        <v>-3</v>
      </c>
    </row>
    <row r="131" spans="1:10" ht="15" customHeight="1">
      <c r="A131" s="125" t="s">
        <v>234</v>
      </c>
      <c r="B131" s="1"/>
      <c r="C131" s="91">
        <v>3638</v>
      </c>
      <c r="D131" s="91">
        <v>3603</v>
      </c>
      <c r="E131" s="91">
        <v>3891</v>
      </c>
      <c r="F131" s="91">
        <v>4041</v>
      </c>
      <c r="G131" s="152"/>
      <c r="H131" s="153">
        <v>3.8550501156515038E-2</v>
      </c>
      <c r="I131" s="7">
        <v>-3</v>
      </c>
      <c r="J131" s="126">
        <v>-3</v>
      </c>
    </row>
    <row r="132" spans="1:10" ht="15" customHeight="1">
      <c r="A132" s="128"/>
      <c r="B132" s="93"/>
      <c r="C132" s="94"/>
      <c r="D132" s="94"/>
      <c r="E132" s="94"/>
      <c r="F132" s="94"/>
      <c r="G132" s="150"/>
      <c r="H132" s="151"/>
      <c r="J132" s="124"/>
    </row>
    <row r="133" spans="1:10" ht="15" customHeight="1">
      <c r="A133" s="127" t="s">
        <v>235</v>
      </c>
      <c r="C133" s="157">
        <v>1487</v>
      </c>
      <c r="D133" s="157">
        <v>1932</v>
      </c>
      <c r="E133" s="157">
        <v>1104</v>
      </c>
      <c r="F133" s="157">
        <v>2259</v>
      </c>
      <c r="G133" s="150"/>
      <c r="H133" s="151">
        <v>1.0461956521739131</v>
      </c>
      <c r="I133" s="4">
        <v>1155</v>
      </c>
      <c r="J133" s="124">
        <v>1155</v>
      </c>
    </row>
    <row r="134" spans="1:10" ht="15" customHeight="1">
      <c r="A134" s="127" t="s">
        <v>246</v>
      </c>
      <c r="C134" s="157">
        <v>177</v>
      </c>
      <c r="D134" s="157">
        <v>176</v>
      </c>
      <c r="E134" s="157">
        <v>210</v>
      </c>
      <c r="F134" s="157">
        <v>180</v>
      </c>
      <c r="G134" s="150"/>
      <c r="H134" s="151">
        <v>-0.14285714285714285</v>
      </c>
      <c r="I134" s="4">
        <v>30</v>
      </c>
      <c r="J134" s="124">
        <v>30</v>
      </c>
    </row>
    <row r="135" spans="1:10" ht="15" customHeight="1" thickBot="1">
      <c r="A135" s="129" t="s">
        <v>237</v>
      </c>
      <c r="B135" s="130"/>
      <c r="C135" s="131">
        <v>0.71</v>
      </c>
      <c r="D135" s="131">
        <v>0.65</v>
      </c>
      <c r="E135" s="131">
        <v>0.78</v>
      </c>
      <c r="F135" s="131">
        <v>0.64</v>
      </c>
      <c r="G135" s="158"/>
      <c r="H135" s="159"/>
      <c r="I135" s="130"/>
      <c r="J135" s="132"/>
    </row>
    <row r="136" spans="1:10" ht="15" customHeight="1">
      <c r="G136" s="144"/>
      <c r="H136" s="88"/>
      <c r="J136" s="145"/>
    </row>
    <row r="137" spans="1:10" ht="15" customHeight="1">
      <c r="I137" s="75"/>
      <c r="J137" s="86"/>
    </row>
    <row r="138" spans="1:10" ht="21.6" thickBot="1">
      <c r="B138" s="76" t="s">
        <v>292</v>
      </c>
      <c r="C138" s="76"/>
      <c r="D138" s="76"/>
      <c r="E138" s="76"/>
      <c r="F138" s="76"/>
      <c r="G138" s="76"/>
      <c r="I138" s="75"/>
      <c r="J138" s="86"/>
    </row>
    <row r="139" spans="1:10">
      <c r="B139" s="120"/>
      <c r="C139" s="122" t="s">
        <v>229</v>
      </c>
      <c r="D139" s="122" t="s">
        <v>230</v>
      </c>
      <c r="E139" s="122" t="s">
        <v>271</v>
      </c>
      <c r="F139" s="135" t="s">
        <v>298</v>
      </c>
      <c r="G139" s="171" t="s">
        <v>303</v>
      </c>
      <c r="H139" s="171" t="s">
        <v>311</v>
      </c>
      <c r="I139" s="185" t="s">
        <v>312</v>
      </c>
      <c r="J139" s="186"/>
    </row>
    <row r="140" spans="1:10">
      <c r="B140" s="180" t="s">
        <v>307</v>
      </c>
      <c r="C140" s="173"/>
      <c r="D140" s="173"/>
      <c r="E140" s="173"/>
      <c r="F140" s="174"/>
      <c r="G140" s="168"/>
      <c r="H140" s="169"/>
      <c r="I140" s="155" t="s">
        <v>295</v>
      </c>
      <c r="J140" s="124"/>
    </row>
    <row r="141" spans="1:10">
      <c r="B141" s="123" t="s">
        <v>308</v>
      </c>
      <c r="C141" s="95">
        <v>929.2</v>
      </c>
      <c r="D141" s="95">
        <v>691.8</v>
      </c>
      <c r="E141" s="95">
        <v>721.66071533333331</v>
      </c>
      <c r="F141" s="95">
        <v>784.6</v>
      </c>
      <c r="G141" s="150"/>
      <c r="H141" s="151">
        <v>8.7214508604081642E-2</v>
      </c>
      <c r="I141" s="4">
        <v>-62.939284666666708</v>
      </c>
      <c r="J141" s="124">
        <v>-62.939284666666708</v>
      </c>
    </row>
    <row r="142" spans="1:10">
      <c r="B142" s="123" t="s">
        <v>309</v>
      </c>
      <c r="C142" s="96">
        <v>277.1764705882353</v>
      </c>
      <c r="D142" s="96">
        <v>341.1764705882353</v>
      </c>
      <c r="E142" s="96">
        <v>314.50283813445401</v>
      </c>
      <c r="F142" s="95">
        <v>295.41176470588238</v>
      </c>
      <c r="G142" s="150"/>
      <c r="H142" s="151">
        <v>0</v>
      </c>
      <c r="I142" s="4">
        <v>19.091073428571633</v>
      </c>
      <c r="J142" s="124">
        <v>19.091073428571633</v>
      </c>
    </row>
    <row r="143" spans="1:10" ht="15" thickBot="1">
      <c r="B143" s="136" t="s">
        <v>243</v>
      </c>
      <c r="C143" s="134">
        <v>55.68</v>
      </c>
      <c r="D143" s="134">
        <v>30.28</v>
      </c>
      <c r="E143" s="137">
        <v>23.22</v>
      </c>
      <c r="F143" s="137">
        <v>24</v>
      </c>
      <c r="G143" s="158"/>
      <c r="H143" s="159">
        <v>0</v>
      </c>
      <c r="I143" s="134">
        <v>-0.78000000000000114</v>
      </c>
      <c r="J143" s="132">
        <v>-0.78000000000000114</v>
      </c>
    </row>
    <row r="145" spans="1:1">
      <c r="A145" s="48" t="s">
        <v>87</v>
      </c>
    </row>
  </sheetData>
  <mergeCells count="6">
    <mergeCell ref="I139:J139"/>
    <mergeCell ref="I6:J6"/>
    <mergeCell ref="I58:J58"/>
    <mergeCell ref="I114:J114"/>
    <mergeCell ref="I32:J32"/>
    <mergeCell ref="I86:J86"/>
  </mergeCells>
  <phoneticPr fontId="19" type="noConversion"/>
  <conditionalFormatting sqref="G20">
    <cfRule type="iconSet" priority="38">
      <iconSet iconSet="3ArrowsGray">
        <cfvo type="percent" val="0"/>
        <cfvo type="num" val="0"/>
        <cfvo type="num" val="0" gte="0"/>
      </iconSet>
    </cfRule>
  </conditionalFormatting>
  <conditionalFormatting sqref="G46">
    <cfRule type="iconSet" priority="39">
      <iconSet iconSet="3ArrowsGray">
        <cfvo type="percent" val="0"/>
        <cfvo type="num" val="0"/>
        <cfvo type="num" val="0" gte="0"/>
      </iconSet>
    </cfRule>
  </conditionalFormatting>
  <conditionalFormatting sqref="G100">
    <cfRule type="iconSet" priority="40">
      <iconSet iconSet="3ArrowsGray">
        <cfvo type="percent" val="0"/>
        <cfvo type="num" val="0"/>
        <cfvo type="num" val="0" gte="0"/>
      </iconSet>
    </cfRule>
  </conditionalFormatting>
  <conditionalFormatting sqref="G124">
    <cfRule type="iconSet" priority="41">
      <iconSet iconSet="3ArrowsGray">
        <cfvo type="percent" val="0"/>
        <cfvo type="num" val="0"/>
        <cfvo type="num" val="0" gte="0"/>
      </iconSet>
    </cfRule>
  </conditionalFormatting>
  <conditionalFormatting sqref="G125">
    <cfRule type="iconSet" priority="42">
      <iconSet iconSet="3ArrowsGray">
        <cfvo type="percent" val="0"/>
        <cfvo type="num" val="0"/>
        <cfvo type="num" val="0" gte="0"/>
      </iconSet>
    </cfRule>
  </conditionalFormatting>
  <conditionalFormatting sqref="G127">
    <cfRule type="iconSet" priority="45">
      <iconSet iconSet="3ArrowsGray">
        <cfvo type="percent" val="0"/>
        <cfvo type="num" val="0"/>
        <cfvo type="num" val="0" gte="0"/>
      </iconSet>
    </cfRule>
  </conditionalFormatting>
  <conditionalFormatting sqref="G128">
    <cfRule type="iconSet" priority="44">
      <iconSet iconSet="3ArrowsGray">
        <cfvo type="percent" val="0"/>
        <cfvo type="num" val="0"/>
        <cfvo type="num" val="0" gte="0"/>
      </iconSet>
    </cfRule>
  </conditionalFormatting>
  <conditionalFormatting sqref="G129">
    <cfRule type="iconSet" priority="43">
      <iconSet iconSet="3ArrowsGray">
        <cfvo type="percent" val="0"/>
        <cfvo type="num" val="0"/>
        <cfvo type="num" val="0" gte="0"/>
      </iconSet>
    </cfRule>
  </conditionalFormatting>
  <conditionalFormatting sqref="H7:H29">
    <cfRule type="iconSet" priority="128">
      <iconSet iconSet="3ArrowsGray">
        <cfvo type="percent" val="0"/>
        <cfvo type="num" val="0"/>
        <cfvo type="num" val="0" gte="0"/>
      </iconSet>
    </cfRule>
  </conditionalFormatting>
  <conditionalFormatting sqref="H33:H54">
    <cfRule type="iconSet" priority="37">
      <iconSet iconSet="3ArrowsGray">
        <cfvo type="percent" val="0"/>
        <cfvo type="num" val="0"/>
        <cfvo type="num" val="0" gte="0"/>
      </iconSet>
    </cfRule>
  </conditionalFormatting>
  <conditionalFormatting sqref="H55">
    <cfRule type="iconSet" priority="85">
      <iconSet iconSet="3ArrowsGray">
        <cfvo type="percent" val="0"/>
        <cfvo type="num" val="0"/>
        <cfvo type="num" val="0" gte="0"/>
      </iconSet>
    </cfRule>
  </conditionalFormatting>
  <conditionalFormatting sqref="H59:H64">
    <cfRule type="iconSet" priority="34">
      <iconSet iconSet="3ArrowsGray">
        <cfvo type="percent" val="0"/>
        <cfvo type="num" val="0"/>
        <cfvo type="num" val="0" gte="0"/>
      </iconSet>
    </cfRule>
  </conditionalFormatting>
  <conditionalFormatting sqref="H65:H66 H80">
    <cfRule type="iconSet" priority="52">
      <iconSet iconSet="3ArrowsGray">
        <cfvo type="percent" val="0"/>
        <cfvo type="num" val="0"/>
        <cfvo type="num" val="0" gte="0"/>
      </iconSet>
    </cfRule>
  </conditionalFormatting>
  <conditionalFormatting sqref="H67:H79">
    <cfRule type="iconSet" priority="33">
      <iconSet iconSet="3ArrowsGray">
        <cfvo type="percent" val="0"/>
        <cfvo type="num" val="0"/>
        <cfvo type="num" val="0" gte="0"/>
      </iconSet>
    </cfRule>
  </conditionalFormatting>
  <conditionalFormatting sqref="H81:H82">
    <cfRule type="iconSet" priority="31">
      <iconSet iconSet="3ArrowsGray">
        <cfvo type="percent" val="0"/>
        <cfvo type="num" val="0"/>
        <cfvo type="num" val="0" gte="0"/>
      </iconSet>
    </cfRule>
  </conditionalFormatting>
  <conditionalFormatting sqref="H83">
    <cfRule type="iconSet" priority="50">
      <iconSet iconSet="3ArrowsGray">
        <cfvo type="percent" val="0"/>
        <cfvo type="num" val="0"/>
        <cfvo type="num" val="0" gte="0"/>
      </iconSet>
    </cfRule>
  </conditionalFormatting>
  <conditionalFormatting sqref="H87:H92">
    <cfRule type="iconSet" priority="25">
      <iconSet iconSet="3ArrowsGray">
        <cfvo type="percent" val="0"/>
        <cfvo type="num" val="0"/>
        <cfvo type="num" val="0" gte="0"/>
      </iconSet>
    </cfRule>
  </conditionalFormatting>
  <conditionalFormatting sqref="H92:H93">
    <cfRule type="iconSet" priority="29">
      <iconSet iconSet="3ArrowsGray">
        <cfvo type="percent" val="0"/>
        <cfvo type="num" val="0"/>
        <cfvo type="num" val="0" gte="0"/>
      </iconSet>
    </cfRule>
  </conditionalFormatting>
  <conditionalFormatting sqref="H94:H106">
    <cfRule type="iconSet" priority="10">
      <iconSet iconSet="3ArrowsGray">
        <cfvo type="percent" val="0"/>
        <cfvo type="num" val="0"/>
        <cfvo type="num" val="0" gte="0"/>
      </iconSet>
    </cfRule>
  </conditionalFormatting>
  <conditionalFormatting sqref="H107">
    <cfRule type="iconSet" priority="16">
      <iconSet iconSet="3ArrowsGray">
        <cfvo type="percent" val="0"/>
        <cfvo type="num" val="0"/>
        <cfvo type="num" val="0" gte="0"/>
      </iconSet>
    </cfRule>
  </conditionalFormatting>
  <conditionalFormatting sqref="H108:H109">
    <cfRule type="iconSet" priority="14">
      <iconSet iconSet="3ArrowsGray">
        <cfvo type="percent" val="0"/>
        <cfvo type="num" val="0"/>
        <cfvo type="num" val="0" gte="0"/>
      </iconSet>
    </cfRule>
  </conditionalFormatting>
  <conditionalFormatting sqref="H110">
    <cfRule type="iconSet" priority="15">
      <iconSet iconSet="3ArrowsGray">
        <cfvo type="percent" val="0"/>
        <cfvo type="num" val="0"/>
        <cfvo type="num" val="0" gte="0"/>
      </iconSet>
    </cfRule>
  </conditionalFormatting>
  <conditionalFormatting sqref="H115:H116">
    <cfRule type="iconSet" priority="20">
      <iconSet iconSet="3ArrowsGray">
        <cfvo type="percent" val="0"/>
        <cfvo type="num" val="0"/>
        <cfvo type="num" val="0" gte="0"/>
      </iconSet>
    </cfRule>
  </conditionalFormatting>
  <conditionalFormatting sqref="H117">
    <cfRule type="iconSet" priority="18">
      <iconSet iconSet="3ArrowsGray">
        <cfvo type="percent" val="0"/>
        <cfvo type="num" val="0"/>
        <cfvo type="num" val="0" gte="0"/>
      </iconSet>
    </cfRule>
  </conditionalFormatting>
  <conditionalFormatting sqref="H118">
    <cfRule type="iconSet" priority="8">
      <iconSet iconSet="3ArrowsGray">
        <cfvo type="percent" val="0"/>
        <cfvo type="num" val="0"/>
        <cfvo type="num" val="0" gte="0"/>
      </iconSet>
    </cfRule>
  </conditionalFormatting>
  <conditionalFormatting sqref="H119:H131">
    <cfRule type="iconSet" priority="6">
      <iconSet iconSet="3ArrowsGray">
        <cfvo type="percent" val="0"/>
        <cfvo type="num" val="0"/>
        <cfvo type="num" val="0" gte="0"/>
      </iconSet>
    </cfRule>
  </conditionalFormatting>
  <conditionalFormatting sqref="H132">
    <cfRule type="iconSet" priority="4">
      <iconSet iconSet="3ArrowsGray">
        <cfvo type="percent" val="0"/>
        <cfvo type="num" val="0"/>
        <cfvo type="num" val="0" gte="0"/>
      </iconSet>
    </cfRule>
  </conditionalFormatting>
  <conditionalFormatting sqref="H133:H134">
    <cfRule type="iconSet" priority="2">
      <iconSet iconSet="3ArrowsGray">
        <cfvo type="percent" val="0"/>
        <cfvo type="num" val="0"/>
        <cfvo type="num" val="0" gte="0"/>
      </iconSet>
    </cfRule>
  </conditionalFormatting>
  <conditionalFormatting sqref="H135">
    <cfRule type="iconSet" priority="3">
      <iconSet iconSet="3ArrowsGray">
        <cfvo type="percent" val="0"/>
        <cfvo type="num" val="0"/>
        <cfvo type="num" val="0" gte="0"/>
      </iconSet>
    </cfRule>
  </conditionalFormatting>
  <conditionalFormatting sqref="H136">
    <cfRule type="iconSet" priority="63">
      <iconSet iconSet="3ArrowsGray">
        <cfvo type="percent" val="0"/>
        <cfvo type="num" val="0"/>
        <cfvo type="num" val="0" gte="0"/>
      </iconSet>
    </cfRule>
  </conditionalFormatting>
  <conditionalFormatting sqref="H141:H143">
    <cfRule type="iconSet" priority="12">
      <iconSet iconSet="3ArrowsGray">
        <cfvo type="percent" val="0"/>
        <cfvo type="num" val="0"/>
        <cfvo type="num" val="0" gte="0"/>
      </iconSet>
    </cfRule>
  </conditionalFormatting>
  <conditionalFormatting sqref="I8:I27">
    <cfRule type="dataBar" priority="10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{2709F0C5-E2BE-46BC-9BD2-AE803047390C}</x14:id>
        </ext>
      </extLst>
    </cfRule>
  </conditionalFormatting>
  <conditionalFormatting sqref="I34:I53">
    <cfRule type="dataBar" priority="3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{769B2503-E93F-4134-BEC3-226DEF77BB27}</x14:id>
        </ext>
      </extLst>
    </cfRule>
  </conditionalFormatting>
  <conditionalFormatting sqref="I60:I64">
    <cfRule type="dataBar" priority="3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{C641634E-2CE8-451F-947F-538BFDF2D3E7}</x14:id>
        </ext>
      </extLst>
    </cfRule>
  </conditionalFormatting>
  <conditionalFormatting sqref="I65:I66">
    <cfRule type="dataBar" priority="5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{A2A65276-6137-4BC2-970C-C956651F34BA}</x14:id>
        </ext>
      </extLst>
    </cfRule>
  </conditionalFormatting>
  <conditionalFormatting sqref="I67:I79">
    <cfRule type="dataBar" priority="3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{2E28E424-F80C-4632-8F16-EA7A0F5CB039}</x14:id>
        </ext>
      </extLst>
    </cfRule>
  </conditionalFormatting>
  <conditionalFormatting sqref="I81:I82">
    <cfRule type="dataBar" priority="30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{010A2CCE-D65B-42A6-A91C-3FD9DC5162D8}</x14:id>
        </ext>
      </extLst>
    </cfRule>
  </conditionalFormatting>
  <conditionalFormatting sqref="I88:I92">
    <cfRule type="dataBar" priority="2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{A713BA59-C947-4D91-91A6-CDB6553A6E68}</x14:id>
        </ext>
      </extLst>
    </cfRule>
  </conditionalFormatting>
  <conditionalFormatting sqref="I92:I93">
    <cfRule type="dataBar" priority="28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{3BB74AA2-0969-4D7B-A3E1-4FB421C2B3FD}</x14:id>
        </ext>
      </extLst>
    </cfRule>
  </conditionalFormatting>
  <conditionalFormatting sqref="I94:I106">
    <cfRule type="dataBar" priority="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{5FEDB957-4F48-4003-BCA0-4BA50B64DFCD}</x14:id>
        </ext>
      </extLst>
    </cfRule>
  </conditionalFormatting>
  <conditionalFormatting sqref="I108:I109">
    <cfRule type="dataBar" priority="13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{DEF6D652-69DD-4A64-9CBF-627DF16A8890}</x14:id>
        </ext>
      </extLst>
    </cfRule>
  </conditionalFormatting>
  <conditionalFormatting sqref="I116">
    <cfRule type="dataBar" priority="1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{5FFAB2C2-0E5F-49FF-A244-D02BDC489CC9}</x14:id>
        </ext>
      </extLst>
    </cfRule>
  </conditionalFormatting>
  <conditionalFormatting sqref="I117">
    <cfRule type="dataBar" priority="1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{13AD1C87-7727-4EA5-99A1-EEDA2FDEFEA4}</x14:id>
        </ext>
      </extLst>
    </cfRule>
  </conditionalFormatting>
  <conditionalFormatting sqref="I118">
    <cfRule type="dataBar" priority="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{FBB11BC6-2131-4891-9540-95E4283B5F96}</x14:id>
        </ext>
      </extLst>
    </cfRule>
  </conditionalFormatting>
  <conditionalFormatting sqref="I119:I131">
    <cfRule type="dataBar" priority="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{0C032747-E11C-42DB-A1C4-7DF57D81C5C4}</x14:id>
        </ext>
      </extLst>
    </cfRule>
  </conditionalFormatting>
  <conditionalFormatting sqref="I133:I134">
    <cfRule type="dataBar" priority="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{C4D021D5-F845-487D-A3F0-CE868916F024}</x14:id>
        </ext>
      </extLst>
    </cfRule>
  </conditionalFormatting>
  <conditionalFormatting sqref="I141:I143">
    <cfRule type="dataBar" priority="1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{DF9E0C94-9E2D-46D8-857D-2C0D1C480296}</x14:id>
        </ext>
      </extLst>
    </cfRule>
  </conditionalFormatting>
  <pageMargins left="0.62992125984251968" right="0.43307086614173229" top="0.15748031496062992" bottom="0.15748031496062992" header="0.31496062992125984" footer="0.31496062992125984"/>
  <pageSetup paperSize="9" scale="60" fitToHeight="2" orientation="portrait" r:id="rId1"/>
  <rowBreaks count="1" manualBreakCount="1">
    <brk id="84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09F0C5-E2BE-46BC-9BD2-AE80304739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I8:I27</xm:sqref>
        </x14:conditionalFormatting>
        <x14:conditionalFormatting xmlns:xm="http://schemas.microsoft.com/office/excel/2006/main">
          <x14:cfRule type="dataBar" id="{769B2503-E93F-4134-BEC3-226DEF77BB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I34:I53</xm:sqref>
        </x14:conditionalFormatting>
        <x14:conditionalFormatting xmlns:xm="http://schemas.microsoft.com/office/excel/2006/main">
          <x14:cfRule type="dataBar" id="{C641634E-2CE8-451F-947F-538BFDF2D3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I60:I64</xm:sqref>
        </x14:conditionalFormatting>
        <x14:conditionalFormatting xmlns:xm="http://schemas.microsoft.com/office/excel/2006/main">
          <x14:cfRule type="dataBar" id="{A2A65276-6137-4BC2-970C-C956651F34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I65:I66</xm:sqref>
        </x14:conditionalFormatting>
        <x14:conditionalFormatting xmlns:xm="http://schemas.microsoft.com/office/excel/2006/main">
          <x14:cfRule type="dataBar" id="{2E28E424-F80C-4632-8F16-EA7A0F5CB0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I67:I79</xm:sqref>
        </x14:conditionalFormatting>
        <x14:conditionalFormatting xmlns:xm="http://schemas.microsoft.com/office/excel/2006/main">
          <x14:cfRule type="dataBar" id="{010A2CCE-D65B-42A6-A91C-3FD9DC516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I81:I82</xm:sqref>
        </x14:conditionalFormatting>
        <x14:conditionalFormatting xmlns:xm="http://schemas.microsoft.com/office/excel/2006/main">
          <x14:cfRule type="dataBar" id="{A713BA59-C947-4D91-91A6-CDB6553A6E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I88:I92</xm:sqref>
        </x14:conditionalFormatting>
        <x14:conditionalFormatting xmlns:xm="http://schemas.microsoft.com/office/excel/2006/main">
          <x14:cfRule type="dataBar" id="{3BB74AA2-0969-4D7B-A3E1-4FB421C2B3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I92:I93</xm:sqref>
        </x14:conditionalFormatting>
        <x14:conditionalFormatting xmlns:xm="http://schemas.microsoft.com/office/excel/2006/main">
          <x14:cfRule type="dataBar" id="{5FEDB957-4F48-4003-BCA0-4BA50B64DF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I94:I106</xm:sqref>
        </x14:conditionalFormatting>
        <x14:conditionalFormatting xmlns:xm="http://schemas.microsoft.com/office/excel/2006/main">
          <x14:cfRule type="dataBar" id="{DEF6D652-69DD-4A64-9CBF-627DF16A88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I108:I109</xm:sqref>
        </x14:conditionalFormatting>
        <x14:conditionalFormatting xmlns:xm="http://schemas.microsoft.com/office/excel/2006/main">
          <x14:cfRule type="dataBar" id="{5FFAB2C2-0E5F-49FF-A244-D02BDC489C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I116</xm:sqref>
        </x14:conditionalFormatting>
        <x14:conditionalFormatting xmlns:xm="http://schemas.microsoft.com/office/excel/2006/main">
          <x14:cfRule type="dataBar" id="{13AD1C87-7727-4EA5-99A1-EEDA2FDEFE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I117</xm:sqref>
        </x14:conditionalFormatting>
        <x14:conditionalFormatting xmlns:xm="http://schemas.microsoft.com/office/excel/2006/main">
          <x14:cfRule type="dataBar" id="{FBB11BC6-2131-4891-9540-95E4283B5F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I118</xm:sqref>
        </x14:conditionalFormatting>
        <x14:conditionalFormatting xmlns:xm="http://schemas.microsoft.com/office/excel/2006/main">
          <x14:cfRule type="dataBar" id="{0C032747-E11C-42DB-A1C4-7DF57D81C5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I119:I131</xm:sqref>
        </x14:conditionalFormatting>
        <x14:conditionalFormatting xmlns:xm="http://schemas.microsoft.com/office/excel/2006/main">
          <x14:cfRule type="dataBar" id="{C4D021D5-F845-487D-A3F0-CE868916F0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I133:I134</xm:sqref>
        </x14:conditionalFormatting>
        <x14:conditionalFormatting xmlns:xm="http://schemas.microsoft.com/office/excel/2006/main">
          <x14:cfRule type="dataBar" id="{DF9E0C94-9E2D-46D8-857D-2C0D1C4802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I141:I143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lineWeight="1.5" displayEmptyCellsAs="gap" markers="1" high="1" xr2:uid="{E45941E0-DF23-419B-AE75-F054ADFA20F8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comp'!C55:E55</xm:f>
              <xm:sqref>G55</xm:sqref>
            </x14:sparkline>
          </x14:sparklines>
        </x14:sparklineGroup>
        <x14:sparklineGroup lineWeight="1.5" displayEmptyCellsAs="gap" markers="1" high="1" xr2:uid="{5094286A-BBBE-4464-8B28-FF5491F46C6C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comp'!C33:F33</xm:f>
              <xm:sqref>G33</xm:sqref>
            </x14:sparkline>
            <x14:sparkline>
              <xm:f>'YoY comp'!C34:F34</xm:f>
              <xm:sqref>G34</xm:sqref>
            </x14:sparkline>
            <x14:sparkline>
              <xm:f>'YoY comp'!C36:F36</xm:f>
              <xm:sqref>G36</xm:sqref>
            </x14:sparkline>
            <x14:sparkline>
              <xm:f>'YoY comp'!C37:F37</xm:f>
              <xm:sqref>G37</xm:sqref>
            </x14:sparkline>
            <x14:sparkline>
              <xm:f>'YoY comp'!C38:F38</xm:f>
              <xm:sqref>G38</xm:sqref>
            </x14:sparkline>
            <x14:sparkline>
              <xm:f>'YoY comp'!C39:F39</xm:f>
              <xm:sqref>G39</xm:sqref>
            </x14:sparkline>
            <x14:sparkline>
              <xm:f>'YoY comp'!C40:F40</xm:f>
              <xm:sqref>G40</xm:sqref>
            </x14:sparkline>
            <x14:sparkline>
              <xm:f>'YoY comp'!C41:F41</xm:f>
              <xm:sqref>G41</xm:sqref>
            </x14:sparkline>
            <x14:sparkline>
              <xm:f>'YoY comp'!C42:F42</xm:f>
              <xm:sqref>G42</xm:sqref>
            </x14:sparkline>
            <x14:sparkline>
              <xm:f>'YoY comp'!C43:F43</xm:f>
              <xm:sqref>G43</xm:sqref>
            </x14:sparkline>
            <x14:sparkline>
              <xm:f>'YoY comp'!C44:F44</xm:f>
              <xm:sqref>G44</xm:sqref>
            </x14:sparkline>
            <x14:sparkline>
              <xm:f>'YoY comp'!C45:F45</xm:f>
              <xm:sqref>G45</xm:sqref>
            </x14:sparkline>
            <x14:sparkline>
              <xm:f>'YoY comp'!C47:F47</xm:f>
              <xm:sqref>G47</xm:sqref>
            </x14:sparkline>
            <x14:sparkline>
              <xm:f>'YoY comp'!C48:F48</xm:f>
              <xm:sqref>G48</xm:sqref>
            </x14:sparkline>
            <x14:sparkline>
              <xm:f>'YoY comp'!C49:F49</xm:f>
              <xm:sqref>G49</xm:sqref>
            </x14:sparkline>
            <x14:sparkline>
              <xm:f>'YoY comp'!C50:F50</xm:f>
              <xm:sqref>G50</xm:sqref>
            </x14:sparkline>
            <x14:sparkline>
              <xm:f>'YoY comp'!C51:F51</xm:f>
              <xm:sqref>G51</xm:sqref>
            </x14:sparkline>
          </x14:sparklines>
        </x14:sparklineGroup>
        <x14:sparklineGroup lineWeight="1.5" displayEmptyCellsAs="gap" markers="1" high="1" xr2:uid="{39ACCD14-4E82-4BDF-B84A-7535F38DF336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comp'!C115:F115</xm:f>
              <xm:sqref>G115</xm:sqref>
            </x14:sparkline>
            <x14:sparkline>
              <xm:f>'YoY comp'!C116:F116</xm:f>
              <xm:sqref>G116</xm:sqref>
            </x14:sparkline>
            <x14:sparkline>
              <xm:f>'YoY comp'!C117:F117</xm:f>
              <xm:sqref>G117</xm:sqref>
            </x14:sparkline>
            <x14:sparkline>
              <xm:f>'YoY comp'!C118:F118</xm:f>
              <xm:sqref>G118</xm:sqref>
            </x14:sparkline>
            <x14:sparkline>
              <xm:f>'YoY comp'!C119:F119</xm:f>
              <xm:sqref>G119</xm:sqref>
            </x14:sparkline>
            <x14:sparkline>
              <xm:f>'YoY comp'!C120:F120</xm:f>
              <xm:sqref>G120</xm:sqref>
            </x14:sparkline>
            <x14:sparkline>
              <xm:f>'YoY comp'!C121:F121</xm:f>
              <xm:sqref>G121</xm:sqref>
            </x14:sparkline>
            <x14:sparkline>
              <xm:f>'YoY comp'!C122:F122</xm:f>
              <xm:sqref>G122</xm:sqref>
            </x14:sparkline>
            <x14:sparkline>
              <xm:f>'YoY comp'!C123:F123</xm:f>
              <xm:sqref>G123</xm:sqref>
            </x14:sparkline>
            <x14:sparkline>
              <xm:f>'YoY comp'!C126:F126</xm:f>
              <xm:sqref>G126</xm:sqref>
            </x14:sparkline>
            <x14:sparkline>
              <xm:f>'YoY comp'!C130:F130</xm:f>
              <xm:sqref>G130</xm:sqref>
            </x14:sparkline>
            <x14:sparkline>
              <xm:f>'YoY comp'!C131:F131</xm:f>
              <xm:sqref>G131</xm:sqref>
            </x14:sparkline>
            <x14:sparkline>
              <xm:f>'YoY comp'!C132:F132</xm:f>
              <xm:sqref>G132</xm:sqref>
            </x14:sparkline>
            <x14:sparkline>
              <xm:f>'YoY comp'!C136:F136</xm:f>
              <xm:sqref>G136</xm:sqref>
            </x14:sparkline>
          </x14:sparklines>
        </x14:sparklineGroup>
        <x14:sparklineGroup lineWeight="1.5" displayEmptyCellsAs="gap" markers="1" high="1" xr2:uid="{AEE0800F-DE0E-4D4F-AC1B-BDFAE34CD754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comp'!C52:F52</xm:f>
              <xm:sqref>G52</xm:sqref>
            </x14:sparkline>
            <x14:sparkline>
              <xm:f>'YoY comp'!C53:F53</xm:f>
              <xm:sqref>G53</xm:sqref>
            </x14:sparkline>
            <x14:sparkline>
              <xm:f>'YoY comp'!C54:F54</xm:f>
              <xm:sqref>G54</xm:sqref>
            </x14:sparkline>
          </x14:sparklines>
        </x14:sparklineGroup>
        <x14:sparklineGroup lineWeight="1.5" displayEmptyCellsAs="gap" markers="1" high="1" xr2:uid="{20B3CC79-19F0-411E-817A-CA3B0F96C5FC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comp'!C81:F81</xm:f>
              <xm:sqref>G81</xm:sqref>
            </x14:sparkline>
            <x14:sparkline>
              <xm:f>'YoY comp'!C82:F82</xm:f>
              <xm:sqref>G82</xm:sqref>
            </x14:sparkline>
            <x14:sparkline>
              <xm:f>'YoY comp'!C83:F83</xm:f>
              <xm:sqref>G83</xm:sqref>
            </x14:sparkline>
          </x14:sparklines>
        </x14:sparklineGroup>
        <x14:sparklineGroup lineWeight="1.5" displayEmptyCellsAs="gap" markers="1" high="1" xr2:uid="{9CFC9CDD-6F6E-498A-9FE0-4E5F53575BA2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comp'!C59:F59</xm:f>
              <xm:sqref>G59</xm:sqref>
            </x14:sparkline>
            <x14:sparkline>
              <xm:f>'YoY comp'!C60:F60</xm:f>
              <xm:sqref>G60</xm:sqref>
            </x14:sparkline>
            <x14:sparkline>
              <xm:f>'YoY comp'!C61:F61</xm:f>
              <xm:sqref>G61</xm:sqref>
            </x14:sparkline>
            <x14:sparkline>
              <xm:f>'YoY comp'!C62:F62</xm:f>
              <xm:sqref>G62</xm:sqref>
            </x14:sparkline>
            <x14:sparkline>
              <xm:f>'YoY comp'!C63:F63</xm:f>
              <xm:sqref>G63</xm:sqref>
            </x14:sparkline>
            <x14:sparkline>
              <xm:f>'YoY comp'!C64:F64</xm:f>
              <xm:sqref>G64</xm:sqref>
            </x14:sparkline>
            <x14:sparkline>
              <xm:f>'YoY comp'!C65:F65</xm:f>
              <xm:sqref>G65</xm:sqref>
            </x14:sparkline>
            <x14:sparkline>
              <xm:f>'YoY comp'!C66:F66</xm:f>
              <xm:sqref>G66</xm:sqref>
            </x14:sparkline>
            <x14:sparkline>
              <xm:f>'YoY comp'!C67:F67</xm:f>
              <xm:sqref>G67</xm:sqref>
            </x14:sparkline>
            <x14:sparkline>
              <xm:f>'YoY comp'!C68:F68</xm:f>
              <xm:sqref>G68</xm:sqref>
            </x14:sparkline>
            <x14:sparkline>
              <xm:f>'YoY comp'!C69:F69</xm:f>
              <xm:sqref>G69</xm:sqref>
            </x14:sparkline>
            <x14:sparkline>
              <xm:f>'YoY comp'!C70:F70</xm:f>
              <xm:sqref>G70</xm:sqref>
            </x14:sparkline>
            <x14:sparkline>
              <xm:f>'YoY comp'!C71:F71</xm:f>
              <xm:sqref>G71</xm:sqref>
            </x14:sparkline>
            <x14:sparkline>
              <xm:f>'YoY comp'!C72:F72</xm:f>
              <xm:sqref>G72</xm:sqref>
            </x14:sparkline>
            <x14:sparkline>
              <xm:f>'YoY comp'!C73:F73</xm:f>
              <xm:sqref>G73</xm:sqref>
            </x14:sparkline>
            <x14:sparkline>
              <xm:f>'YoY comp'!C74:F74</xm:f>
              <xm:sqref>G74</xm:sqref>
            </x14:sparkline>
            <x14:sparkline>
              <xm:f>'YoY comp'!C75:F75</xm:f>
              <xm:sqref>G75</xm:sqref>
            </x14:sparkline>
            <x14:sparkline>
              <xm:f>'YoY comp'!C76:F76</xm:f>
              <xm:sqref>G76</xm:sqref>
            </x14:sparkline>
            <x14:sparkline>
              <xm:f>'YoY comp'!C77:F77</xm:f>
              <xm:sqref>G77</xm:sqref>
            </x14:sparkline>
            <x14:sparkline>
              <xm:f>'YoY comp'!C78:F78</xm:f>
              <xm:sqref>G78</xm:sqref>
            </x14:sparkline>
            <x14:sparkline>
              <xm:f>'YoY comp'!C79:F79</xm:f>
              <xm:sqref>G79</xm:sqref>
            </x14:sparkline>
            <x14:sparkline>
              <xm:f>'YoY comp'!C80:F80</xm:f>
              <xm:sqref>G80</xm:sqref>
            </x14:sparkline>
          </x14:sparklines>
        </x14:sparklineGroup>
        <x14:sparklineGroup lineWeight="1.5" displayEmptyCellsAs="gap" markers="1" high="1" xr2:uid="{93E07F1A-415C-4206-B878-BE5181D4FF63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comp'!C87:F87</xm:f>
              <xm:sqref>G87</xm:sqref>
            </x14:sparkline>
            <x14:sparkline>
              <xm:f>'YoY comp'!C88:F88</xm:f>
              <xm:sqref>G88</xm:sqref>
            </x14:sparkline>
            <x14:sparkline>
              <xm:f>'YoY comp'!C89:F89</xm:f>
              <xm:sqref>G89</xm:sqref>
            </x14:sparkline>
            <x14:sparkline>
              <xm:f>'YoY comp'!C90:F90</xm:f>
              <xm:sqref>G90</xm:sqref>
            </x14:sparkline>
            <x14:sparkline>
              <xm:f>'YoY comp'!C91:F91</xm:f>
              <xm:sqref>G91</xm:sqref>
            </x14:sparkline>
            <x14:sparkline>
              <xm:f>'YoY comp'!C92:F92</xm:f>
              <xm:sqref>G92</xm:sqref>
            </x14:sparkline>
            <x14:sparkline>
              <xm:f>'YoY comp'!C93:F93</xm:f>
              <xm:sqref>G93</xm:sqref>
            </x14:sparkline>
            <x14:sparkline>
              <xm:f>'YoY comp'!C94:F94</xm:f>
              <xm:sqref>G94</xm:sqref>
            </x14:sparkline>
            <x14:sparkline>
              <xm:f>'YoY comp'!C95:F95</xm:f>
              <xm:sqref>G95</xm:sqref>
            </x14:sparkline>
            <x14:sparkline>
              <xm:f>'YoY comp'!C96:F96</xm:f>
              <xm:sqref>G96</xm:sqref>
            </x14:sparkline>
            <x14:sparkline>
              <xm:f>'YoY comp'!C97:F97</xm:f>
              <xm:sqref>G97</xm:sqref>
            </x14:sparkline>
            <x14:sparkline>
              <xm:f>'YoY comp'!C98:F98</xm:f>
              <xm:sqref>G98</xm:sqref>
            </x14:sparkline>
            <x14:sparkline>
              <xm:f>'YoY comp'!C99:F99</xm:f>
              <xm:sqref>G99</xm:sqref>
            </x14:sparkline>
            <x14:sparkline>
              <xm:f>'YoY comp'!C101:F101</xm:f>
              <xm:sqref>G101</xm:sqref>
            </x14:sparkline>
            <x14:sparkline>
              <xm:f>'YoY comp'!C102:F102</xm:f>
              <xm:sqref>G102</xm:sqref>
            </x14:sparkline>
            <x14:sparkline>
              <xm:f>'YoY comp'!C103:F103</xm:f>
              <xm:sqref>G103</xm:sqref>
            </x14:sparkline>
            <x14:sparkline>
              <xm:f>'YoY comp'!C104:F104</xm:f>
              <xm:sqref>G104</xm:sqref>
            </x14:sparkline>
            <x14:sparkline>
              <xm:f>'YoY comp'!C105:F105</xm:f>
              <xm:sqref>G105</xm:sqref>
            </x14:sparkline>
            <x14:sparkline>
              <xm:f>'YoY comp'!C106:F106</xm:f>
              <xm:sqref>G106</xm:sqref>
            </x14:sparkline>
            <x14:sparkline>
              <xm:f>'YoY comp'!C107:F107</xm:f>
              <xm:sqref>G107</xm:sqref>
            </x14:sparkline>
          </x14:sparklines>
        </x14:sparklineGroup>
        <x14:sparklineGroup lineWeight="1.5" displayEmptyCellsAs="gap" markers="1" high="1" xr2:uid="{54344232-3DC2-4394-A8D4-B7C74D7C2E9B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comp'!C133:F133</xm:f>
              <xm:sqref>G133</xm:sqref>
            </x14:sparkline>
            <x14:sparkline>
              <xm:f>'YoY comp'!C134:F134</xm:f>
              <xm:sqref>G134</xm:sqref>
            </x14:sparkline>
            <x14:sparkline>
              <xm:f>'YoY comp'!C135:F135</xm:f>
              <xm:sqref>G135</xm:sqref>
            </x14:sparkline>
          </x14:sparklines>
        </x14:sparklineGroup>
        <x14:sparklineGroup lineWeight="1.5" displayEmptyCellsAs="gap" markers="1" high="1" xr2:uid="{616954A9-F760-46CB-805D-0EC3F7A9DA08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comp'!C7:F7</xm:f>
              <xm:sqref>G7</xm:sqref>
            </x14:sparkline>
            <x14:sparkline>
              <xm:f>'YoY comp'!C8:F8</xm:f>
              <xm:sqref>G8</xm:sqref>
            </x14:sparkline>
            <x14:sparkline>
              <xm:f>'YoY comp'!C10:F10</xm:f>
              <xm:sqref>G10</xm:sqref>
            </x14:sparkline>
            <x14:sparkline>
              <xm:f>'YoY comp'!C11:F11</xm:f>
              <xm:sqref>G11</xm:sqref>
            </x14:sparkline>
            <x14:sparkline>
              <xm:f>'YoY comp'!C12:F12</xm:f>
              <xm:sqref>G12</xm:sqref>
            </x14:sparkline>
            <x14:sparkline>
              <xm:f>'YoY comp'!C13:F13</xm:f>
              <xm:sqref>G13</xm:sqref>
            </x14:sparkline>
            <x14:sparkline>
              <xm:f>'YoY comp'!C14:F14</xm:f>
              <xm:sqref>G14</xm:sqref>
            </x14:sparkline>
            <x14:sparkline>
              <xm:f>'YoY comp'!C15:F15</xm:f>
              <xm:sqref>G15</xm:sqref>
            </x14:sparkline>
            <x14:sparkline>
              <xm:f>'YoY comp'!C16:F16</xm:f>
              <xm:sqref>G16</xm:sqref>
            </x14:sparkline>
            <x14:sparkline>
              <xm:f>'YoY comp'!C17:F17</xm:f>
              <xm:sqref>G17</xm:sqref>
            </x14:sparkline>
            <x14:sparkline>
              <xm:f>'YoY comp'!C18:F18</xm:f>
              <xm:sqref>G18</xm:sqref>
            </x14:sparkline>
            <x14:sparkline>
              <xm:f>'YoY comp'!C19:F19</xm:f>
              <xm:sqref>G19</xm:sqref>
            </x14:sparkline>
            <x14:sparkline>
              <xm:f>'YoY comp'!C21:F21</xm:f>
              <xm:sqref>G21</xm:sqref>
            </x14:sparkline>
            <x14:sparkline>
              <xm:f>'YoY comp'!C22:F22</xm:f>
              <xm:sqref>G22</xm:sqref>
            </x14:sparkline>
            <x14:sparkline>
              <xm:f>'YoY comp'!C23:F23</xm:f>
              <xm:sqref>G23</xm:sqref>
            </x14:sparkline>
            <x14:sparkline>
              <xm:f>'YoY comp'!C24:F24</xm:f>
              <xm:sqref>G24</xm:sqref>
            </x14:sparkline>
            <x14:sparkline>
              <xm:f>'YoY comp'!C25:F25</xm:f>
              <xm:sqref>G25</xm:sqref>
            </x14:sparkline>
            <x14:sparkline>
              <xm:f>'YoY comp'!C26:F26</xm:f>
              <xm:sqref>G26</xm:sqref>
            </x14:sparkline>
            <x14:sparkline>
              <xm:f>'YoY comp'!C27:F27</xm:f>
              <xm:sqref>G27</xm:sqref>
            </x14:sparkline>
            <x14:sparkline>
              <xm:f>'YoY comp'!C28:F28</xm:f>
              <xm:sqref>G28</xm:sqref>
            </x14:sparkline>
            <x14:sparkline>
              <xm:f>'YoY comp'!C29:F29</xm:f>
              <xm:sqref>G29</xm:sqref>
            </x14:sparkline>
          </x14:sparklines>
        </x14:sparklineGroup>
        <x14:sparklineGroup lineWeight="1.5" displayEmptyCellsAs="gap" markers="1" high="1" xr2:uid="{F75D7621-AE4B-4F52-9A9D-C8C658904EED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comp'!C108:F108</xm:f>
              <xm:sqref>G108</xm:sqref>
            </x14:sparkline>
            <x14:sparkline>
              <xm:f>'YoY comp'!C109:F109</xm:f>
              <xm:sqref>G109</xm:sqref>
            </x14:sparkline>
            <x14:sparkline>
              <xm:f>'YoY comp'!C110:F110</xm:f>
              <xm:sqref>G110</xm:sqref>
            </x14:sparkline>
          </x14:sparklines>
        </x14:sparklineGroup>
        <x14:sparklineGroup lineWeight="1.5" displayEmptyCellsAs="gap" markers="1" high="1" xr2:uid="{F3FA4A33-FFE8-4A52-BA58-9F35D2716AD4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comp'!C141:F141</xm:f>
              <xm:sqref>G141</xm:sqref>
            </x14:sparkline>
            <x14:sparkline>
              <xm:f>'YoY comp'!C142:F142</xm:f>
              <xm:sqref>G142</xm:sqref>
            </x14:sparkline>
            <x14:sparkline>
              <xm:f>'YoY comp'!C143:F143</xm:f>
              <xm:sqref>G143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8205-5E87-46F8-A463-0CEFD1366431}">
  <sheetPr>
    <pageSetUpPr fitToPage="1"/>
  </sheetPr>
  <dimension ref="A1:J124"/>
  <sheetViews>
    <sheetView view="pageBreakPreview" zoomScale="130" zoomScaleNormal="100" zoomScaleSheetLayoutView="130" workbookViewId="0">
      <selection activeCell="J121" sqref="J121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  <col min="11" max="12" width="11.5546875" customWidth="1"/>
  </cols>
  <sheetData>
    <row r="1" spans="1:10" ht="18">
      <c r="A1" s="64"/>
      <c r="B1" s="65"/>
      <c r="C1" s="65"/>
      <c r="D1" s="66" t="s">
        <v>299</v>
      </c>
      <c r="E1" s="65"/>
      <c r="F1" s="65"/>
      <c r="G1" s="65"/>
      <c r="H1" s="65"/>
      <c r="I1" s="65"/>
      <c r="J1" s="67"/>
    </row>
    <row r="2" spans="1:10">
      <c r="A2" s="32"/>
      <c r="D2" s="47" t="s">
        <v>132</v>
      </c>
      <c r="J2" s="33"/>
    </row>
    <row r="3" spans="1:10">
      <c r="A3" s="32"/>
      <c r="J3" s="33"/>
    </row>
    <row r="4" spans="1:10" ht="18">
      <c r="A4" s="28"/>
      <c r="B4" s="14" t="s">
        <v>0</v>
      </c>
      <c r="C4" s="14"/>
      <c r="D4" s="66"/>
      <c r="E4" s="14"/>
      <c r="F4" s="13"/>
      <c r="G4" s="13"/>
      <c r="H4" s="13"/>
      <c r="I4" s="13"/>
      <c r="J4" s="29"/>
    </row>
    <row r="5" spans="1:10">
      <c r="A5" s="32"/>
      <c r="B5" s="55" t="s">
        <v>1</v>
      </c>
      <c r="C5" s="2"/>
      <c r="F5" s="46" t="s">
        <v>123</v>
      </c>
      <c r="G5">
        <v>10</v>
      </c>
      <c r="H5" t="s">
        <v>2</v>
      </c>
      <c r="J5" s="33"/>
    </row>
    <row r="6" spans="1:10">
      <c r="A6" s="32"/>
      <c r="B6" s="55" t="s">
        <v>124</v>
      </c>
      <c r="C6" s="54"/>
      <c r="F6" s="46" t="s">
        <v>3</v>
      </c>
      <c r="J6" s="33"/>
    </row>
    <row r="7" spans="1:10">
      <c r="A7" s="32"/>
      <c r="F7" s="46" t="s">
        <v>126</v>
      </c>
      <c r="J7" s="33"/>
    </row>
    <row r="8" spans="1:10">
      <c r="A8" s="34" t="s">
        <v>4</v>
      </c>
      <c r="B8" s="13"/>
      <c r="C8" s="13"/>
      <c r="D8" s="13"/>
      <c r="E8" s="13"/>
      <c r="F8" s="13"/>
      <c r="G8" s="13"/>
      <c r="H8" s="13"/>
      <c r="I8" s="13"/>
      <c r="J8" s="29"/>
    </row>
    <row r="9" spans="1:10">
      <c r="A9" s="56" t="s">
        <v>5</v>
      </c>
      <c r="B9" s="21"/>
      <c r="C9" s="21"/>
      <c r="D9" s="21"/>
      <c r="E9" s="57" t="s">
        <v>6</v>
      </c>
      <c r="F9" s="57" t="s">
        <v>7</v>
      </c>
      <c r="G9" s="57" t="s">
        <v>8</v>
      </c>
      <c r="H9" s="57" t="s">
        <v>9</v>
      </c>
      <c r="I9" s="57" t="s">
        <v>10</v>
      </c>
      <c r="J9" s="35" t="s">
        <v>11</v>
      </c>
    </row>
    <row r="10" spans="1:10">
      <c r="A10" s="50" t="s">
        <v>220</v>
      </c>
      <c r="E10" s="2"/>
      <c r="F10" t="s">
        <v>160</v>
      </c>
      <c r="G10" s="71"/>
      <c r="H10" s="4">
        <f>E10*G10</f>
        <v>0</v>
      </c>
      <c r="I10" s="4"/>
      <c r="J10" s="33"/>
    </row>
    <row r="11" spans="1:10">
      <c r="A11" s="50" t="s">
        <v>14</v>
      </c>
      <c r="C11" s="59"/>
      <c r="E11" s="2"/>
      <c r="F11" t="s">
        <v>15</v>
      </c>
      <c r="G11" s="4"/>
      <c r="H11" s="4">
        <f t="shared" ref="H11:H14" si="0">E11*G11</f>
        <v>0</v>
      </c>
      <c r="I11" s="4"/>
      <c r="J11" s="33"/>
    </row>
    <row r="12" spans="1:10">
      <c r="A12" s="50" t="s">
        <v>140</v>
      </c>
      <c r="C12" s="59"/>
      <c r="E12" s="2"/>
      <c r="F12" t="s">
        <v>15</v>
      </c>
      <c r="G12" s="4"/>
      <c r="H12" s="4">
        <f t="shared" ref="H12" si="1">E12*G12</f>
        <v>0</v>
      </c>
      <c r="I12" s="4"/>
      <c r="J12" s="33"/>
    </row>
    <row r="13" spans="1:10">
      <c r="A13" s="50" t="s">
        <v>161</v>
      </c>
      <c r="E13" s="2"/>
      <c r="F13" t="s">
        <v>17</v>
      </c>
      <c r="G13" s="5"/>
      <c r="H13" s="4">
        <f t="shared" si="0"/>
        <v>0</v>
      </c>
      <c r="I13" s="4"/>
      <c r="J13" s="33"/>
    </row>
    <row r="14" spans="1:10">
      <c r="A14" s="50" t="s">
        <v>162</v>
      </c>
      <c r="E14" s="2"/>
      <c r="F14" t="s">
        <v>17</v>
      </c>
      <c r="G14" s="5"/>
      <c r="H14" s="4">
        <f t="shared" si="0"/>
        <v>0</v>
      </c>
      <c r="I14" s="4"/>
      <c r="J14" s="33"/>
    </row>
    <row r="15" spans="1:10">
      <c r="A15" s="32"/>
      <c r="E15" s="2"/>
      <c r="G15" s="5"/>
      <c r="H15" s="4"/>
      <c r="I15" s="4">
        <f>SUM(H10:H14)</f>
        <v>0</v>
      </c>
      <c r="J15" s="39">
        <f>I15</f>
        <v>0</v>
      </c>
    </row>
    <row r="16" spans="1:10">
      <c r="A16" s="32"/>
      <c r="J16" s="33"/>
    </row>
    <row r="17" spans="1:10">
      <c r="A17" s="34" t="s">
        <v>18</v>
      </c>
      <c r="B17" s="13"/>
      <c r="C17" s="13"/>
      <c r="D17" s="13"/>
      <c r="E17" s="13"/>
      <c r="F17" s="13"/>
      <c r="G17" s="13"/>
      <c r="H17" s="13"/>
      <c r="I17" s="13"/>
      <c r="J17" s="29"/>
    </row>
    <row r="18" spans="1:10">
      <c r="A18" s="49" t="s">
        <v>19</v>
      </c>
      <c r="B18" s="15" t="s">
        <v>20</v>
      </c>
      <c r="C18" s="15" t="s">
        <v>21</v>
      </c>
      <c r="D18" s="15" t="s">
        <v>5</v>
      </c>
      <c r="E18" s="27" t="s">
        <v>22</v>
      </c>
      <c r="F18" s="27" t="s">
        <v>7</v>
      </c>
      <c r="G18" s="119" t="s">
        <v>8</v>
      </c>
      <c r="H18" s="119" t="s">
        <v>23</v>
      </c>
      <c r="I18" s="27" t="s">
        <v>10</v>
      </c>
      <c r="J18" s="37" t="s">
        <v>11</v>
      </c>
    </row>
    <row r="19" spans="1:10">
      <c r="A19" s="51" t="s">
        <v>24</v>
      </c>
      <c r="B19" s="16"/>
      <c r="C19" s="17" t="s">
        <v>24</v>
      </c>
      <c r="D19" s="17" t="s">
        <v>192</v>
      </c>
      <c r="E19" s="18"/>
      <c r="F19" s="17" t="s">
        <v>25</v>
      </c>
      <c r="G19" s="20"/>
      <c r="H19" s="4">
        <f>E19*G19</f>
        <v>0</v>
      </c>
      <c r="I19" s="17"/>
      <c r="J19" s="33"/>
    </row>
    <row r="20" spans="1:10">
      <c r="A20" s="32"/>
      <c r="B20" s="8"/>
      <c r="C20" t="s">
        <v>26</v>
      </c>
      <c r="D20" t="s">
        <v>27</v>
      </c>
      <c r="E20" s="2"/>
      <c r="F20" t="s">
        <v>25</v>
      </c>
      <c r="G20" s="5"/>
      <c r="H20" s="4">
        <f>E20*G20</f>
        <v>0</v>
      </c>
      <c r="I20" s="4">
        <f>SUM(H19:H20)</f>
        <v>0</v>
      </c>
      <c r="J20" s="38"/>
    </row>
    <row r="21" spans="1:10">
      <c r="A21" s="51" t="s">
        <v>28</v>
      </c>
      <c r="B21" s="16"/>
      <c r="C21" s="17" t="s">
        <v>29</v>
      </c>
      <c r="D21" s="17" t="s">
        <v>30</v>
      </c>
      <c r="E21" s="24"/>
      <c r="F21" s="17" t="s">
        <v>31</v>
      </c>
      <c r="G21" s="60"/>
      <c r="H21" s="20">
        <f>E21*G21</f>
        <v>0</v>
      </c>
      <c r="I21" s="17"/>
      <c r="J21" s="33"/>
    </row>
    <row r="22" spans="1:10">
      <c r="A22" s="32"/>
      <c r="B22" s="8"/>
      <c r="C22" t="s">
        <v>29</v>
      </c>
      <c r="D22" t="s">
        <v>32</v>
      </c>
      <c r="F22" t="s">
        <v>31</v>
      </c>
      <c r="G22" s="4"/>
      <c r="H22" s="4">
        <f t="shared" ref="H22:H29" si="2">E22*G22</f>
        <v>0</v>
      </c>
      <c r="J22" s="33"/>
    </row>
    <row r="23" spans="1:10">
      <c r="A23" s="32"/>
      <c r="B23" s="8"/>
      <c r="C23" t="s">
        <v>33</v>
      </c>
      <c r="D23" t="s">
        <v>131</v>
      </c>
      <c r="F23" t="s">
        <v>34</v>
      </c>
      <c r="G23" s="4"/>
      <c r="H23" s="4">
        <f t="shared" si="2"/>
        <v>0</v>
      </c>
      <c r="J23" s="33"/>
    </row>
    <row r="24" spans="1:10">
      <c r="A24" s="32"/>
      <c r="B24" s="8"/>
      <c r="C24" t="s">
        <v>35</v>
      </c>
      <c r="D24" t="s">
        <v>127</v>
      </c>
      <c r="F24" t="s">
        <v>34</v>
      </c>
      <c r="G24" s="61"/>
      <c r="H24" s="4">
        <f t="shared" si="2"/>
        <v>0</v>
      </c>
      <c r="J24" s="33"/>
    </row>
    <row r="25" spans="1:10">
      <c r="A25" s="32"/>
      <c r="B25" s="8"/>
      <c r="C25" t="s">
        <v>35</v>
      </c>
      <c r="D25" t="s">
        <v>248</v>
      </c>
      <c r="F25" t="s">
        <v>34</v>
      </c>
      <c r="G25" s="61"/>
      <c r="H25" s="4">
        <f t="shared" si="2"/>
        <v>0</v>
      </c>
      <c r="J25" s="33"/>
    </row>
    <row r="26" spans="1:10">
      <c r="A26" s="32"/>
      <c r="B26" s="8"/>
      <c r="C26" t="s">
        <v>35</v>
      </c>
      <c r="D26" t="s">
        <v>248</v>
      </c>
      <c r="F26" t="s">
        <v>34</v>
      </c>
      <c r="G26" s="61"/>
      <c r="H26" s="4">
        <f t="shared" si="2"/>
        <v>0</v>
      </c>
      <c r="J26" s="33"/>
    </row>
    <row r="27" spans="1:10">
      <c r="A27" s="32"/>
      <c r="B27" s="8"/>
      <c r="C27" t="s">
        <v>35</v>
      </c>
      <c r="D27" t="s">
        <v>268</v>
      </c>
      <c r="F27" t="s">
        <v>34</v>
      </c>
      <c r="G27" s="61"/>
      <c r="H27" s="4">
        <f t="shared" si="2"/>
        <v>0</v>
      </c>
      <c r="J27" s="33"/>
    </row>
    <row r="28" spans="1:10">
      <c r="A28" s="32"/>
      <c r="B28" s="8" t="s">
        <v>175</v>
      </c>
      <c r="C28" t="s">
        <v>37</v>
      </c>
      <c r="D28" s="9" t="s">
        <v>128</v>
      </c>
      <c r="F28" t="s">
        <v>34</v>
      </c>
      <c r="G28" s="61"/>
      <c r="H28" s="4">
        <f t="shared" si="2"/>
        <v>0</v>
      </c>
      <c r="J28" s="33"/>
    </row>
    <row r="29" spans="1:10">
      <c r="A29" s="32"/>
      <c r="B29" s="8"/>
      <c r="C29" t="s">
        <v>35</v>
      </c>
      <c r="D29" t="s">
        <v>268</v>
      </c>
      <c r="F29" t="s">
        <v>34</v>
      </c>
      <c r="G29" s="61"/>
      <c r="H29" s="4">
        <f t="shared" si="2"/>
        <v>0</v>
      </c>
      <c r="I29" s="4">
        <f>SUM(H21:H29)</f>
        <v>0</v>
      </c>
      <c r="J29" s="38"/>
    </row>
    <row r="30" spans="1:10">
      <c r="A30" s="51" t="s">
        <v>29</v>
      </c>
      <c r="B30" s="16" t="s">
        <v>101</v>
      </c>
      <c r="C30" s="17" t="s">
        <v>29</v>
      </c>
      <c r="D30" s="17" t="s">
        <v>193</v>
      </c>
      <c r="E30" s="63"/>
      <c r="F30" s="17" t="s">
        <v>31</v>
      </c>
      <c r="G30" s="60"/>
      <c r="H30" s="20">
        <f>E30*G30</f>
        <v>0</v>
      </c>
      <c r="I30" s="17"/>
      <c r="J30" s="33"/>
    </row>
    <row r="31" spans="1:10">
      <c r="A31" s="32"/>
      <c r="B31" s="8" t="s">
        <v>199</v>
      </c>
      <c r="C31" t="s">
        <v>29</v>
      </c>
      <c r="D31" t="s">
        <v>200</v>
      </c>
      <c r="E31" s="3"/>
      <c r="F31" t="s">
        <v>31</v>
      </c>
      <c r="G31" s="61"/>
      <c r="H31" s="4">
        <f>E31*G31</f>
        <v>0</v>
      </c>
      <c r="J31" s="33"/>
    </row>
    <row r="32" spans="1:10">
      <c r="A32" s="32"/>
      <c r="B32" s="8" t="s">
        <v>199</v>
      </c>
      <c r="C32" t="s">
        <v>29</v>
      </c>
      <c r="D32" t="s">
        <v>208</v>
      </c>
      <c r="E32" s="3"/>
      <c r="F32" t="s">
        <v>31</v>
      </c>
      <c r="G32" s="61"/>
      <c r="H32" s="4">
        <f>E32*G32</f>
        <v>0</v>
      </c>
      <c r="J32" s="33"/>
    </row>
    <row r="33" spans="1:10">
      <c r="A33" s="32"/>
      <c r="B33" s="8" t="s">
        <v>168</v>
      </c>
      <c r="C33" t="s">
        <v>29</v>
      </c>
      <c r="D33" t="s">
        <v>201</v>
      </c>
      <c r="E33" s="3"/>
      <c r="F33" t="s">
        <v>25</v>
      </c>
      <c r="G33" s="61"/>
      <c r="H33" s="4">
        <f t="shared" ref="H33:H34" si="3">E33*G33</f>
        <v>0</v>
      </c>
      <c r="J33" s="33"/>
    </row>
    <row r="34" spans="1:10">
      <c r="A34" s="32"/>
      <c r="B34" s="8" t="s">
        <v>168</v>
      </c>
      <c r="C34" t="s">
        <v>29</v>
      </c>
      <c r="D34" t="s">
        <v>165</v>
      </c>
      <c r="E34" s="3"/>
      <c r="F34" t="s">
        <v>31</v>
      </c>
      <c r="G34" s="61"/>
      <c r="H34" s="4">
        <f t="shared" si="3"/>
        <v>0</v>
      </c>
      <c r="J34" s="33"/>
    </row>
    <row r="35" spans="1:10">
      <c r="A35" s="32"/>
      <c r="B35" s="8" t="s">
        <v>194</v>
      </c>
      <c r="C35" t="s">
        <v>29</v>
      </c>
      <c r="D35" t="s">
        <v>195</v>
      </c>
      <c r="E35" s="3"/>
      <c r="F35" t="s">
        <v>31</v>
      </c>
      <c r="G35" s="61"/>
      <c r="H35" s="4">
        <f>E35*G35</f>
        <v>0</v>
      </c>
      <c r="J35" s="33"/>
    </row>
    <row r="36" spans="1:10">
      <c r="A36" s="32"/>
      <c r="B36" s="8" t="s">
        <v>202</v>
      </c>
      <c r="C36" t="s">
        <v>29</v>
      </c>
      <c r="D36" t="s">
        <v>205</v>
      </c>
      <c r="E36" s="3"/>
      <c r="F36" t="s">
        <v>31</v>
      </c>
      <c r="G36" s="61"/>
      <c r="H36" s="4">
        <f t="shared" ref="H36:H38" si="4">E36*G36</f>
        <v>0</v>
      </c>
      <c r="J36" s="33"/>
    </row>
    <row r="37" spans="1:10">
      <c r="A37" s="32"/>
      <c r="B37" s="8" t="s">
        <v>202</v>
      </c>
      <c r="C37" t="s">
        <v>29</v>
      </c>
      <c r="D37" t="s">
        <v>207</v>
      </c>
      <c r="E37" s="3"/>
      <c r="F37" t="s">
        <v>31</v>
      </c>
      <c r="G37" s="61"/>
      <c r="H37" s="4">
        <f t="shared" si="4"/>
        <v>0</v>
      </c>
      <c r="J37" s="33"/>
    </row>
    <row r="38" spans="1:10">
      <c r="A38" s="32"/>
      <c r="B38" s="8" t="s">
        <v>202</v>
      </c>
      <c r="C38" t="s">
        <v>29</v>
      </c>
      <c r="D38" t="s">
        <v>107</v>
      </c>
      <c r="E38" s="3"/>
      <c r="F38" t="s">
        <v>31</v>
      </c>
      <c r="G38" s="61"/>
      <c r="H38" s="4">
        <f t="shared" si="4"/>
        <v>0</v>
      </c>
      <c r="J38" s="33"/>
    </row>
    <row r="39" spans="1:10">
      <c r="A39" s="32"/>
      <c r="B39" s="8" t="s">
        <v>169</v>
      </c>
      <c r="C39" t="s">
        <v>29</v>
      </c>
      <c r="D39" t="s">
        <v>198</v>
      </c>
      <c r="E39" s="3"/>
      <c r="F39" t="s">
        <v>31</v>
      </c>
      <c r="G39" s="61"/>
      <c r="H39" s="4">
        <f t="shared" ref="H39:H42" si="5">E39*G39</f>
        <v>0</v>
      </c>
      <c r="J39" s="33"/>
    </row>
    <row r="40" spans="1:10">
      <c r="A40" s="32"/>
      <c r="B40" s="8" t="s">
        <v>196</v>
      </c>
      <c r="C40" t="s">
        <v>29</v>
      </c>
      <c r="D40" t="s">
        <v>197</v>
      </c>
      <c r="E40" s="3"/>
      <c r="F40" t="s">
        <v>31</v>
      </c>
      <c r="G40" s="61"/>
      <c r="H40" s="4">
        <f>E40*G40</f>
        <v>0</v>
      </c>
      <c r="J40" s="33"/>
    </row>
    <row r="41" spans="1:10">
      <c r="A41" s="32"/>
      <c r="B41" s="8"/>
      <c r="C41" t="s">
        <v>33</v>
      </c>
      <c r="D41" t="s">
        <v>204</v>
      </c>
      <c r="F41" t="s">
        <v>34</v>
      </c>
      <c r="G41" s="4"/>
      <c r="H41" s="4">
        <f t="shared" ref="H41" si="6">E41*G41</f>
        <v>0</v>
      </c>
      <c r="J41" s="33"/>
    </row>
    <row r="42" spans="1:10">
      <c r="A42" s="32"/>
      <c r="B42" s="8"/>
      <c r="C42" t="s">
        <v>33</v>
      </c>
      <c r="D42" t="s">
        <v>131</v>
      </c>
      <c r="F42" t="s">
        <v>34</v>
      </c>
      <c r="G42" s="4"/>
      <c r="H42" s="4">
        <f t="shared" si="5"/>
        <v>0</v>
      </c>
      <c r="J42" s="38"/>
    </row>
    <row r="43" spans="1:10">
      <c r="A43" s="53"/>
      <c r="B43" s="22"/>
      <c r="C43" s="21"/>
      <c r="D43" s="21"/>
      <c r="E43" s="21"/>
      <c r="F43" s="21"/>
      <c r="G43" s="23"/>
      <c r="H43" s="23"/>
      <c r="I43" s="23">
        <f>SUM(H30:H43)</f>
        <v>0</v>
      </c>
      <c r="J43" s="38"/>
    </row>
    <row r="44" spans="1:10">
      <c r="A44" s="52" t="s">
        <v>39</v>
      </c>
      <c r="B44" s="8" t="s">
        <v>37</v>
      </c>
      <c r="C44" t="s">
        <v>77</v>
      </c>
      <c r="D44" t="s">
        <v>210</v>
      </c>
      <c r="E44" s="3"/>
      <c r="F44" t="s">
        <v>25</v>
      </c>
      <c r="G44" s="4"/>
      <c r="H44" s="4">
        <f>E44*G44</f>
        <v>0</v>
      </c>
      <c r="J44" s="33"/>
    </row>
    <row r="45" spans="1:10">
      <c r="A45" s="32"/>
      <c r="B45" s="8" t="s">
        <v>212</v>
      </c>
      <c r="C45" t="s">
        <v>170</v>
      </c>
      <c r="D45" t="s">
        <v>260</v>
      </c>
      <c r="E45" s="3"/>
      <c r="F45" t="s">
        <v>25</v>
      </c>
      <c r="G45" s="4"/>
      <c r="H45" s="4">
        <f>E45*G45</f>
        <v>0</v>
      </c>
      <c r="J45" s="33"/>
    </row>
    <row r="46" spans="1:10">
      <c r="A46" s="32"/>
      <c r="B46" t="s">
        <v>211</v>
      </c>
      <c r="C46" t="s">
        <v>77</v>
      </c>
      <c r="D46" t="s">
        <v>209</v>
      </c>
      <c r="E46" s="10"/>
      <c r="F46" t="s">
        <v>31</v>
      </c>
      <c r="G46" s="4"/>
      <c r="H46" s="4">
        <f>E46*G46</f>
        <v>0</v>
      </c>
      <c r="J46" s="33"/>
    </row>
    <row r="47" spans="1:10">
      <c r="A47" s="32"/>
      <c r="C47" t="s">
        <v>213</v>
      </c>
      <c r="D47" t="s">
        <v>48</v>
      </c>
      <c r="F47" t="s">
        <v>34</v>
      </c>
      <c r="G47" s="4"/>
      <c r="H47" s="4">
        <f t="shared" ref="H47" si="7">E47*G47</f>
        <v>0</v>
      </c>
      <c r="J47" s="33"/>
    </row>
    <row r="48" spans="1:10">
      <c r="A48" s="32"/>
      <c r="B48" s="8"/>
      <c r="C48" t="s">
        <v>42</v>
      </c>
      <c r="D48" t="s">
        <v>131</v>
      </c>
      <c r="F48" t="s">
        <v>34</v>
      </c>
      <c r="G48" s="4"/>
      <c r="H48" s="4">
        <f>E48*G48</f>
        <v>0</v>
      </c>
      <c r="I48" s="4"/>
      <c r="J48" s="38"/>
    </row>
    <row r="49" spans="1:10">
      <c r="A49" s="32"/>
      <c r="B49" s="8"/>
      <c r="G49" s="4"/>
      <c r="H49" s="23"/>
      <c r="I49" s="4">
        <f>SUM(H44:H49)</f>
        <v>0</v>
      </c>
      <c r="J49" s="38"/>
    </row>
    <row r="50" spans="1:10">
      <c r="A50" s="51" t="s">
        <v>43</v>
      </c>
      <c r="B50" s="16"/>
      <c r="C50" s="17" t="s">
        <v>44</v>
      </c>
      <c r="D50" s="17" t="s">
        <v>264</v>
      </c>
      <c r="E50" s="17"/>
      <c r="F50" s="17" t="s">
        <v>34</v>
      </c>
      <c r="G50" s="60"/>
      <c r="H50" s="4">
        <f>(E50*G50)/$G$5</f>
        <v>0</v>
      </c>
      <c r="I50" s="17"/>
      <c r="J50" s="33"/>
    </row>
    <row r="51" spans="1:10">
      <c r="A51" s="32"/>
      <c r="B51" s="8"/>
      <c r="C51" t="s">
        <v>44</v>
      </c>
      <c r="D51" s="9" t="s">
        <v>262</v>
      </c>
      <c r="F51" t="s">
        <v>34</v>
      </c>
      <c r="G51" s="61"/>
      <c r="H51" s="4">
        <f t="shared" ref="H51:H52" si="8">(E51*G51)/$G$5</f>
        <v>0</v>
      </c>
      <c r="J51" s="33"/>
    </row>
    <row r="52" spans="1:10">
      <c r="A52" s="32"/>
      <c r="B52" s="8"/>
      <c r="C52" t="s">
        <v>44</v>
      </c>
      <c r="D52" s="9" t="s">
        <v>263</v>
      </c>
      <c r="F52" t="s">
        <v>34</v>
      </c>
      <c r="G52" s="61"/>
      <c r="H52" s="4">
        <f t="shared" si="8"/>
        <v>0</v>
      </c>
      <c r="J52" s="33"/>
    </row>
    <row r="53" spans="1:10">
      <c r="A53" s="32"/>
      <c r="C53" t="s">
        <v>214</v>
      </c>
      <c r="D53" t="s">
        <v>215</v>
      </c>
      <c r="F53" t="s">
        <v>34</v>
      </c>
      <c r="G53" s="61"/>
      <c r="H53" s="4">
        <f>G53/G5</f>
        <v>0</v>
      </c>
      <c r="J53" s="33"/>
    </row>
    <row r="54" spans="1:10">
      <c r="A54" s="32"/>
      <c r="B54" s="59" t="s">
        <v>129</v>
      </c>
      <c r="C54" t="s">
        <v>43</v>
      </c>
      <c r="D54" s="9" t="s">
        <v>45</v>
      </c>
      <c r="F54" t="s">
        <v>25</v>
      </c>
      <c r="G54" s="5"/>
      <c r="H54" s="4">
        <f>E54*G54</f>
        <v>0</v>
      </c>
      <c r="J54" s="33"/>
    </row>
    <row r="55" spans="1:10">
      <c r="A55" s="32"/>
      <c r="B55" s="8" t="s">
        <v>109</v>
      </c>
      <c r="C55" t="s">
        <v>43</v>
      </c>
      <c r="D55" s="9" t="s">
        <v>259</v>
      </c>
      <c r="E55" s="2"/>
      <c r="F55" t="s">
        <v>25</v>
      </c>
      <c r="G55" s="5"/>
      <c r="H55" s="4">
        <f>E55*G55</f>
        <v>0</v>
      </c>
      <c r="J55" s="33"/>
    </row>
    <row r="56" spans="1:10">
      <c r="A56" s="32"/>
      <c r="B56" s="8" t="s">
        <v>211</v>
      </c>
      <c r="C56" t="s">
        <v>43</v>
      </c>
      <c r="D56" s="9" t="s">
        <v>216</v>
      </c>
      <c r="E56" s="2"/>
      <c r="F56" t="s">
        <v>31</v>
      </c>
      <c r="G56" s="4"/>
      <c r="H56" s="4">
        <f>E56*G56</f>
        <v>0</v>
      </c>
      <c r="J56" s="33"/>
    </row>
    <row r="57" spans="1:10">
      <c r="A57" s="32"/>
      <c r="B57" s="8" t="s">
        <v>211</v>
      </c>
      <c r="C57" t="s">
        <v>43</v>
      </c>
      <c r="D57" s="9" t="s">
        <v>217</v>
      </c>
      <c r="E57" s="2"/>
      <c r="F57" t="s">
        <v>31</v>
      </c>
      <c r="G57" s="4"/>
      <c r="H57" s="4">
        <f>E57*G57</f>
        <v>0</v>
      </c>
      <c r="J57" s="33"/>
    </row>
    <row r="58" spans="1:10">
      <c r="A58" s="32"/>
      <c r="B58" s="8"/>
      <c r="D58" s="9"/>
      <c r="E58" s="2"/>
      <c r="G58" s="62"/>
      <c r="H58" s="4"/>
      <c r="J58" s="33"/>
    </row>
    <row r="59" spans="1:10">
      <c r="A59" s="32"/>
      <c r="B59" s="8"/>
      <c r="D59" s="9"/>
      <c r="E59" s="2"/>
      <c r="G59" s="62"/>
      <c r="H59" s="4"/>
      <c r="J59" s="33"/>
    </row>
    <row r="60" spans="1:10">
      <c r="A60" s="32"/>
      <c r="B60" s="8"/>
      <c r="C60" t="s">
        <v>46</v>
      </c>
      <c r="D60" t="s">
        <v>131</v>
      </c>
      <c r="F60" t="s">
        <v>34</v>
      </c>
      <c r="G60" s="4"/>
      <c r="H60" s="4">
        <f>E60*G60</f>
        <v>0</v>
      </c>
      <c r="J60" s="33"/>
    </row>
    <row r="61" spans="1:10">
      <c r="A61" s="32"/>
      <c r="B61" s="8"/>
      <c r="C61" t="s">
        <v>46</v>
      </c>
      <c r="D61" t="s">
        <v>47</v>
      </c>
      <c r="F61" t="s">
        <v>34</v>
      </c>
      <c r="G61" s="4"/>
      <c r="H61" s="4">
        <f t="shared" ref="H61:H64" si="9">E61*G61</f>
        <v>0</v>
      </c>
      <c r="J61" s="33"/>
    </row>
    <row r="62" spans="1:10">
      <c r="A62" s="32"/>
      <c r="B62" s="8"/>
      <c r="G62" s="4"/>
      <c r="H62" s="4"/>
      <c r="J62" s="33"/>
    </row>
    <row r="63" spans="1:10">
      <c r="A63" s="32"/>
      <c r="B63" s="8"/>
      <c r="C63" t="s">
        <v>46</v>
      </c>
      <c r="D63" t="s">
        <v>48</v>
      </c>
      <c r="F63" t="s">
        <v>34</v>
      </c>
      <c r="G63" s="4"/>
      <c r="H63" s="4">
        <f t="shared" si="9"/>
        <v>0</v>
      </c>
      <c r="J63" s="33"/>
    </row>
    <row r="64" spans="1:10">
      <c r="A64" s="32"/>
      <c r="B64" s="8"/>
      <c r="C64" t="s">
        <v>43</v>
      </c>
      <c r="D64" t="s">
        <v>26</v>
      </c>
      <c r="E64" s="10"/>
      <c r="F64" t="s">
        <v>49</v>
      </c>
      <c r="G64" s="61"/>
      <c r="H64" s="4">
        <f t="shared" si="9"/>
        <v>0</v>
      </c>
      <c r="I64" s="4"/>
      <c r="J64" s="38"/>
    </row>
    <row r="65" spans="1:10">
      <c r="A65" s="53"/>
      <c r="B65" s="22"/>
      <c r="C65" s="21"/>
      <c r="D65" s="21"/>
      <c r="E65" s="25"/>
      <c r="F65" s="21"/>
      <c r="G65" s="23"/>
      <c r="H65" s="23"/>
      <c r="I65" s="23">
        <f>SUM(H50:H65)</f>
        <v>0</v>
      </c>
      <c r="J65" s="38"/>
    </row>
    <row r="66" spans="1:10">
      <c r="A66" s="52" t="s">
        <v>50</v>
      </c>
      <c r="B66" s="8"/>
      <c r="C66" t="s">
        <v>51</v>
      </c>
      <c r="D66" t="s">
        <v>91</v>
      </c>
      <c r="E66" s="2"/>
      <c r="F66" t="s">
        <v>34</v>
      </c>
      <c r="G66" s="4"/>
      <c r="H66" s="4"/>
      <c r="J66" s="33"/>
    </row>
    <row r="67" spans="1:10">
      <c r="A67" s="32"/>
      <c r="B67" s="8" t="s">
        <v>211</v>
      </c>
      <c r="C67" t="s">
        <v>50</v>
      </c>
      <c r="D67" t="s">
        <v>178</v>
      </c>
      <c r="E67" s="3"/>
      <c r="F67" t="s">
        <v>31</v>
      </c>
      <c r="G67" s="61"/>
      <c r="H67" s="4">
        <f t="shared" ref="H67" si="10">E67*G67</f>
        <v>0</v>
      </c>
      <c r="J67" s="33"/>
    </row>
    <row r="68" spans="1:10">
      <c r="A68" s="32"/>
      <c r="B68" s="8"/>
      <c r="E68" s="10"/>
      <c r="G68" s="61"/>
      <c r="H68" s="4"/>
      <c r="J68" s="33"/>
    </row>
    <row r="69" spans="1:10">
      <c r="A69" s="32"/>
      <c r="B69" s="8"/>
      <c r="E69" s="10"/>
      <c r="G69" s="61"/>
      <c r="H69" s="4"/>
      <c r="J69" s="33"/>
    </row>
    <row r="70" spans="1:10">
      <c r="A70" s="32"/>
      <c r="B70" s="8"/>
      <c r="E70" s="10"/>
      <c r="G70" s="61"/>
      <c r="H70" s="4"/>
      <c r="J70" s="33"/>
    </row>
    <row r="71" spans="1:10">
      <c r="A71" s="32"/>
      <c r="B71" s="8"/>
      <c r="E71" s="10"/>
      <c r="G71" s="61"/>
      <c r="H71" s="4"/>
      <c r="J71" s="33"/>
    </row>
    <row r="72" spans="1:10">
      <c r="A72" s="32"/>
      <c r="B72" s="69"/>
      <c r="E72" s="10"/>
      <c r="G72" s="61"/>
      <c r="H72" s="4"/>
      <c r="J72" s="33"/>
    </row>
    <row r="73" spans="1:10">
      <c r="A73" s="32"/>
      <c r="B73" s="69"/>
      <c r="E73" s="10"/>
      <c r="G73" s="61"/>
      <c r="H73" s="4"/>
      <c r="J73" s="33"/>
    </row>
    <row r="74" spans="1:10">
      <c r="A74" s="32"/>
      <c r="B74" s="8"/>
      <c r="E74" s="10"/>
      <c r="G74" s="4"/>
      <c r="H74" s="4"/>
      <c r="J74" s="33"/>
    </row>
    <row r="75" spans="1:10">
      <c r="A75" s="32"/>
      <c r="B75" s="8"/>
      <c r="E75" s="10"/>
      <c r="G75" s="4"/>
      <c r="H75" s="4"/>
      <c r="J75" s="33"/>
    </row>
    <row r="76" spans="1:10">
      <c r="A76" s="32"/>
      <c r="B76" s="8"/>
      <c r="C76" t="s">
        <v>52</v>
      </c>
      <c r="D76" t="s">
        <v>131</v>
      </c>
      <c r="F76" t="s">
        <v>34</v>
      </c>
      <c r="G76" s="4"/>
      <c r="H76" s="4">
        <f>E76*G76</f>
        <v>0</v>
      </c>
      <c r="I76" s="4"/>
      <c r="J76" s="38"/>
    </row>
    <row r="77" spans="1:10">
      <c r="A77" s="32"/>
      <c r="B77" s="8"/>
      <c r="G77" s="4"/>
      <c r="H77" s="4"/>
      <c r="I77" s="4">
        <f>SUM(H66:H77)</f>
        <v>0</v>
      </c>
      <c r="J77" s="38"/>
    </row>
    <row r="78" spans="1:10">
      <c r="A78" s="51" t="s">
        <v>53</v>
      </c>
      <c r="B78" s="16"/>
      <c r="C78" s="17"/>
      <c r="D78" s="17"/>
      <c r="E78" s="24"/>
      <c r="F78" s="17"/>
      <c r="G78" s="20"/>
      <c r="H78" s="20"/>
      <c r="I78" s="17"/>
      <c r="J78" s="33"/>
    </row>
    <row r="79" spans="1:10">
      <c r="A79" s="32"/>
      <c r="B79" s="8"/>
      <c r="G79" s="4"/>
      <c r="H79" s="4"/>
      <c r="J79" s="33"/>
    </row>
    <row r="80" spans="1:10">
      <c r="A80" s="32"/>
      <c r="B80" s="8"/>
      <c r="G80" s="4"/>
      <c r="H80" s="4"/>
      <c r="J80" s="33"/>
    </row>
    <row r="81" spans="1:10">
      <c r="A81" s="32"/>
      <c r="B81" s="8"/>
      <c r="C81" t="s">
        <v>54</v>
      </c>
      <c r="D81" t="s">
        <v>131</v>
      </c>
      <c r="F81" t="s">
        <v>34</v>
      </c>
      <c r="G81" s="4"/>
      <c r="H81" s="4">
        <f t="shared" ref="H81" si="11">E81*G81</f>
        <v>0</v>
      </c>
      <c r="I81" s="4"/>
      <c r="J81" s="38"/>
    </row>
    <row r="82" spans="1:10">
      <c r="A82" s="53"/>
      <c r="B82" s="22"/>
      <c r="C82" s="21"/>
      <c r="D82" s="21"/>
      <c r="E82" s="21"/>
      <c r="F82" s="21"/>
      <c r="G82" s="23"/>
      <c r="H82" s="23"/>
      <c r="I82" s="23">
        <f>SUM(H78:H82)</f>
        <v>0</v>
      </c>
      <c r="J82" s="38"/>
    </row>
    <row r="83" spans="1:10">
      <c r="A83" s="52" t="s">
        <v>55</v>
      </c>
      <c r="B83" s="8"/>
      <c r="C83" t="s">
        <v>55</v>
      </c>
      <c r="D83" s="9" t="s">
        <v>56</v>
      </c>
      <c r="E83" s="68"/>
      <c r="F83" t="s">
        <v>57</v>
      </c>
      <c r="G83" s="5"/>
      <c r="H83" s="20">
        <f>E83*G83</f>
        <v>0</v>
      </c>
      <c r="J83" s="33"/>
    </row>
    <row r="84" spans="1:10">
      <c r="A84" s="32"/>
      <c r="B84" s="8"/>
      <c r="C84" t="s">
        <v>58</v>
      </c>
      <c r="F84" t="s">
        <v>59</v>
      </c>
      <c r="G84" s="61"/>
      <c r="H84">
        <f>G84/G5</f>
        <v>0</v>
      </c>
      <c r="I84" s="4"/>
      <c r="J84" s="38"/>
    </row>
    <row r="85" spans="1:10">
      <c r="A85" s="32"/>
      <c r="B85" s="8"/>
      <c r="I85" s="4">
        <f>SUM(H83:H85)</f>
        <v>0</v>
      </c>
      <c r="J85" s="33"/>
    </row>
    <row r="86" spans="1:10">
      <c r="A86" s="51" t="s">
        <v>60</v>
      </c>
      <c r="B86" s="16"/>
      <c r="C86" s="17" t="s">
        <v>36</v>
      </c>
      <c r="D86" s="17" t="s">
        <v>61</v>
      </c>
      <c r="E86" s="17"/>
      <c r="F86" s="17" t="s">
        <v>34</v>
      </c>
      <c r="G86" s="20"/>
      <c r="H86" s="20">
        <f>E86*G86</f>
        <v>0</v>
      </c>
      <c r="I86" s="17"/>
      <c r="J86" s="33"/>
    </row>
    <row r="87" spans="1:10">
      <c r="A87" s="32"/>
      <c r="B87" s="8"/>
      <c r="C87" t="s">
        <v>62</v>
      </c>
      <c r="D87" t="s">
        <v>261</v>
      </c>
      <c r="F87" t="s">
        <v>34</v>
      </c>
      <c r="G87" s="4"/>
      <c r="H87" s="4">
        <f>E87*G87</f>
        <v>0</v>
      </c>
      <c r="J87" s="33"/>
    </row>
    <row r="88" spans="1:10">
      <c r="A88" s="32"/>
      <c r="B88" s="8"/>
      <c r="C88" t="s">
        <v>95</v>
      </c>
      <c r="D88" t="s">
        <v>96</v>
      </c>
      <c r="G88" s="4"/>
      <c r="H88" s="4"/>
      <c r="I88" s="4"/>
      <c r="J88" s="38"/>
    </row>
    <row r="89" spans="1:10">
      <c r="A89" s="53"/>
      <c r="B89" s="22"/>
      <c r="C89" s="21"/>
      <c r="D89" s="21"/>
      <c r="E89" s="21"/>
      <c r="F89" s="21"/>
      <c r="G89" s="23"/>
      <c r="H89" s="23"/>
      <c r="I89" s="23">
        <f>SUM(H86:H89)</f>
        <v>0</v>
      </c>
      <c r="J89" s="38"/>
    </row>
    <row r="90" spans="1:10">
      <c r="A90" s="52" t="s">
        <v>63</v>
      </c>
      <c r="B90" s="8"/>
      <c r="C90" t="s">
        <v>63</v>
      </c>
      <c r="D90" t="s">
        <v>218</v>
      </c>
      <c r="E90" s="3"/>
      <c r="F90" t="s">
        <v>31</v>
      </c>
      <c r="G90" s="4"/>
      <c r="H90" s="4">
        <f>E90*G90</f>
        <v>0</v>
      </c>
      <c r="J90" s="33"/>
    </row>
    <row r="91" spans="1:10">
      <c r="A91" s="32"/>
      <c r="B91" s="8"/>
      <c r="C91" t="s">
        <v>63</v>
      </c>
      <c r="D91" t="s">
        <v>65</v>
      </c>
      <c r="F91" t="s">
        <v>31</v>
      </c>
      <c r="G91" s="4"/>
      <c r="H91" s="4">
        <f>E91*G91</f>
        <v>0</v>
      </c>
      <c r="J91" s="33"/>
    </row>
    <row r="92" spans="1:10">
      <c r="A92" s="32"/>
      <c r="B92" s="8"/>
      <c r="C92" t="s">
        <v>63</v>
      </c>
      <c r="D92" t="s">
        <v>218</v>
      </c>
      <c r="E92" s="3"/>
      <c r="F92" t="s">
        <v>31</v>
      </c>
      <c r="G92" s="4"/>
      <c r="H92" s="4">
        <f>E92*G92</f>
        <v>0</v>
      </c>
      <c r="J92" s="33"/>
    </row>
    <row r="93" spans="1:10">
      <c r="A93" s="32"/>
      <c r="B93" s="8"/>
      <c r="C93" t="s">
        <v>63</v>
      </c>
      <c r="D93" t="s">
        <v>65</v>
      </c>
      <c r="F93" t="s">
        <v>31</v>
      </c>
      <c r="G93" s="4"/>
      <c r="H93" s="4">
        <f>E93*G93</f>
        <v>0</v>
      </c>
      <c r="J93" s="33"/>
    </row>
    <row r="94" spans="1:10">
      <c r="A94" s="32"/>
      <c r="B94" s="8"/>
      <c r="C94" t="s">
        <v>63</v>
      </c>
      <c r="D94" t="s">
        <v>131</v>
      </c>
      <c r="F94" t="s">
        <v>34</v>
      </c>
      <c r="G94" s="4"/>
      <c r="H94" s="4">
        <f>E94*G94</f>
        <v>0</v>
      </c>
      <c r="J94" s="33"/>
    </row>
    <row r="95" spans="1:10">
      <c r="A95" s="32"/>
      <c r="B95" s="8"/>
      <c r="C95" t="s">
        <v>63</v>
      </c>
      <c r="D95" t="s">
        <v>187</v>
      </c>
      <c r="E95" s="3"/>
      <c r="F95" t="s">
        <v>2</v>
      </c>
      <c r="G95" s="4"/>
      <c r="H95" s="5"/>
      <c r="J95" s="33"/>
    </row>
    <row r="96" spans="1:10">
      <c r="A96" s="32"/>
      <c r="B96" s="8"/>
      <c r="C96" t="s">
        <v>63</v>
      </c>
      <c r="D96" t="s">
        <v>188</v>
      </c>
      <c r="F96" t="s">
        <v>2</v>
      </c>
      <c r="G96" s="4"/>
      <c r="H96" s="4">
        <f>E96*G96</f>
        <v>0</v>
      </c>
      <c r="J96" s="33"/>
    </row>
    <row r="97" spans="1:10">
      <c r="A97" s="32"/>
      <c r="B97" s="8"/>
      <c r="C97" t="s">
        <v>63</v>
      </c>
      <c r="D97" s="9" t="s">
        <v>219</v>
      </c>
      <c r="F97" t="s">
        <v>2</v>
      </c>
      <c r="G97" s="61"/>
      <c r="H97" s="4">
        <f>E97*G97</f>
        <v>0</v>
      </c>
      <c r="J97" s="33"/>
    </row>
    <row r="98" spans="1:10">
      <c r="A98" s="32"/>
      <c r="B98" s="8"/>
      <c r="C98" t="s">
        <v>63</v>
      </c>
      <c r="D98" t="s">
        <v>66</v>
      </c>
      <c r="E98" s="3"/>
      <c r="F98" t="s">
        <v>49</v>
      </c>
      <c r="G98" s="5"/>
      <c r="H98" s="4">
        <f>E98*G98</f>
        <v>0</v>
      </c>
      <c r="J98" s="33"/>
    </row>
    <row r="99" spans="1:10">
      <c r="A99" s="32"/>
      <c r="B99" s="8"/>
      <c r="C99" t="s">
        <v>63</v>
      </c>
      <c r="D99" t="s">
        <v>67</v>
      </c>
      <c r="E99" s="10"/>
      <c r="F99" t="s">
        <v>68</v>
      </c>
      <c r="G99" s="4"/>
      <c r="H99" s="4">
        <f>E99*G99</f>
        <v>0</v>
      </c>
      <c r="J99" s="33"/>
    </row>
    <row r="100" spans="1:10">
      <c r="A100" s="32"/>
      <c r="B100" s="59"/>
      <c r="C100" t="s">
        <v>63</v>
      </c>
      <c r="D100" t="s">
        <v>130</v>
      </c>
      <c r="E100" s="2"/>
      <c r="F100" t="s">
        <v>15</v>
      </c>
      <c r="G100" s="61"/>
      <c r="H100" s="4">
        <f>E100*G100</f>
        <v>0</v>
      </c>
      <c r="I100" s="4"/>
      <c r="J100" s="38"/>
    </row>
    <row r="101" spans="1:10">
      <c r="A101" s="32"/>
      <c r="B101" s="8"/>
      <c r="E101" s="70"/>
      <c r="F101" s="21"/>
      <c r="G101" s="4"/>
      <c r="H101" s="23"/>
      <c r="I101" s="4">
        <f>SUM(H90:H101)</f>
        <v>0</v>
      </c>
      <c r="J101" s="38"/>
    </row>
    <row r="102" spans="1:10">
      <c r="A102" s="51" t="s">
        <v>69</v>
      </c>
      <c r="B102" s="16"/>
      <c r="C102" s="17" t="s">
        <v>70</v>
      </c>
      <c r="D102" s="17" t="s">
        <v>70</v>
      </c>
      <c r="E102" s="3"/>
      <c r="F102" t="s">
        <v>49</v>
      </c>
      <c r="G102" s="19"/>
      <c r="H102" s="117">
        <f t="shared" ref="H102:H105" si="12">E102*G102</f>
        <v>0</v>
      </c>
      <c r="I102" s="17"/>
      <c r="J102" s="33"/>
    </row>
    <row r="103" spans="1:10">
      <c r="A103" s="32"/>
      <c r="B103" s="8"/>
      <c r="C103" t="s">
        <v>71</v>
      </c>
      <c r="D103" t="s">
        <v>72</v>
      </c>
      <c r="E103" s="3"/>
      <c r="F103" t="s">
        <v>49</v>
      </c>
      <c r="G103" s="61"/>
      <c r="H103" s="117">
        <f t="shared" si="12"/>
        <v>0</v>
      </c>
      <c r="J103" s="33"/>
    </row>
    <row r="104" spans="1:10">
      <c r="A104" s="32"/>
      <c r="B104" s="8"/>
      <c r="C104" t="s">
        <v>73</v>
      </c>
      <c r="D104" t="s">
        <v>74</v>
      </c>
      <c r="E104" s="3"/>
      <c r="F104" t="s">
        <v>49</v>
      </c>
      <c r="G104" s="5"/>
      <c r="H104" s="117">
        <f t="shared" si="12"/>
        <v>0</v>
      </c>
      <c r="J104" s="33"/>
    </row>
    <row r="105" spans="1:10">
      <c r="A105" s="32"/>
      <c r="B105" s="8"/>
      <c r="C105" t="s">
        <v>73</v>
      </c>
      <c r="D105" t="s">
        <v>75</v>
      </c>
      <c r="E105" s="3"/>
      <c r="F105" t="s">
        <v>49</v>
      </c>
      <c r="G105" s="4"/>
      <c r="H105" s="4">
        <f t="shared" si="12"/>
        <v>0</v>
      </c>
      <c r="J105" s="33"/>
    </row>
    <row r="106" spans="1:10">
      <c r="A106" s="32"/>
      <c r="B106" s="8"/>
      <c r="C106" t="s">
        <v>73</v>
      </c>
      <c r="D106" t="s">
        <v>97</v>
      </c>
      <c r="E106" s="3"/>
      <c r="F106" t="s">
        <v>25</v>
      </c>
      <c r="G106" s="61"/>
      <c r="H106" s="4">
        <f>E106*G106</f>
        <v>0</v>
      </c>
      <c r="J106" s="33"/>
    </row>
    <row r="107" spans="1:10">
      <c r="A107" s="32"/>
      <c r="B107" s="8"/>
      <c r="C107" t="s">
        <v>73</v>
      </c>
      <c r="D107" t="s">
        <v>74</v>
      </c>
      <c r="E107" s="3"/>
      <c r="G107" s="5"/>
      <c r="H107" s="5"/>
      <c r="J107" s="33"/>
    </row>
    <row r="108" spans="1:10">
      <c r="A108" s="32"/>
      <c r="B108" s="8"/>
      <c r="C108" t="s">
        <v>76</v>
      </c>
      <c r="D108" t="s">
        <v>76</v>
      </c>
      <c r="E108" s="3"/>
      <c r="F108" t="s">
        <v>49</v>
      </c>
      <c r="G108" s="4"/>
      <c r="H108" s="4">
        <f>E108*G108</f>
        <v>0</v>
      </c>
      <c r="J108" s="33"/>
    </row>
    <row r="109" spans="1:10">
      <c r="A109" s="32"/>
      <c r="B109" s="8"/>
      <c r="C109" t="s">
        <v>77</v>
      </c>
      <c r="D109" t="s">
        <v>78</v>
      </c>
      <c r="E109" s="3"/>
      <c r="G109" s="5"/>
      <c r="H109" s="4"/>
      <c r="J109" s="33"/>
    </row>
    <row r="110" spans="1:10">
      <c r="A110" s="53"/>
      <c r="B110" s="22"/>
      <c r="C110" s="21"/>
      <c r="D110" s="21"/>
      <c r="E110" s="26"/>
      <c r="F110" s="21"/>
      <c r="G110" s="23"/>
      <c r="H110" s="23"/>
      <c r="I110" s="23">
        <f>SUM(H102:H110)</f>
        <v>0</v>
      </c>
      <c r="J110" s="38"/>
    </row>
    <row r="111" spans="1:10">
      <c r="A111" s="52" t="s">
        <v>80</v>
      </c>
      <c r="B111" s="8"/>
      <c r="C111" t="s">
        <v>81</v>
      </c>
      <c r="D111" t="s">
        <v>82</v>
      </c>
      <c r="E111" s="3"/>
      <c r="G111" s="5"/>
      <c r="H111" s="20"/>
      <c r="J111" s="33"/>
    </row>
    <row r="112" spans="1:10">
      <c r="A112" s="32"/>
      <c r="B112" s="8"/>
      <c r="C112" t="s">
        <v>83</v>
      </c>
      <c r="D112" t="s">
        <v>84</v>
      </c>
      <c r="E112" s="3"/>
      <c r="F112" t="s">
        <v>49</v>
      </c>
      <c r="G112" s="11"/>
      <c r="H112" s="4">
        <f>H10*G112</f>
        <v>0</v>
      </c>
      <c r="J112" s="33"/>
    </row>
    <row r="113" spans="1:10">
      <c r="A113" s="32"/>
      <c r="B113" s="8"/>
      <c r="C113" t="s">
        <v>83</v>
      </c>
      <c r="D113" t="s">
        <v>121</v>
      </c>
      <c r="E113" s="3"/>
      <c r="G113" s="5"/>
      <c r="H113" s="4"/>
      <c r="J113" s="33"/>
    </row>
    <row r="114" spans="1:10">
      <c r="A114" s="32"/>
      <c r="B114" s="8"/>
      <c r="C114" t="s">
        <v>290</v>
      </c>
      <c r="D114" t="s">
        <v>289</v>
      </c>
      <c r="E114" s="72"/>
      <c r="F114" s="72" t="s">
        <v>189</v>
      </c>
      <c r="G114" s="74"/>
      <c r="H114" s="4">
        <f>(E114*G114)/G5</f>
        <v>0</v>
      </c>
      <c r="J114" s="33"/>
    </row>
    <row r="115" spans="1:10">
      <c r="A115" s="32"/>
      <c r="B115" s="8"/>
      <c r="C115" t="s">
        <v>290</v>
      </c>
      <c r="D115" t="s">
        <v>291</v>
      </c>
      <c r="E115" s="72"/>
      <c r="F115" s="72" t="s">
        <v>189</v>
      </c>
      <c r="G115" s="74"/>
      <c r="H115" s="4">
        <f>(E115*G115)/G5</f>
        <v>0</v>
      </c>
      <c r="J115" s="33"/>
    </row>
    <row r="116" spans="1:10">
      <c r="A116" s="32"/>
      <c r="B116" s="8"/>
      <c r="C116" t="s">
        <v>125</v>
      </c>
      <c r="G116" s="5"/>
      <c r="H116" s="4"/>
      <c r="J116" s="33"/>
    </row>
    <row r="117" spans="1:10">
      <c r="A117" s="30"/>
      <c r="B117" s="12"/>
      <c r="C117" s="1" t="s">
        <v>139</v>
      </c>
      <c r="D117" s="1"/>
      <c r="E117" s="1"/>
      <c r="F117" s="1"/>
      <c r="G117" s="6"/>
      <c r="H117" s="7"/>
      <c r="I117" s="7">
        <f>SUM(H111:H117)</f>
        <v>0</v>
      </c>
      <c r="J117" s="36">
        <f>SUM(I19:I117)</f>
        <v>0</v>
      </c>
    </row>
    <row r="118" spans="1:10">
      <c r="A118" s="32"/>
      <c r="B118" s="8"/>
      <c r="J118" s="39"/>
    </row>
    <row r="119" spans="1:10">
      <c r="A119" s="40"/>
      <c r="B119" s="42"/>
      <c r="C119" s="41"/>
      <c r="D119" s="41"/>
      <c r="E119" s="41"/>
      <c r="F119" s="41"/>
      <c r="G119" s="43"/>
      <c r="H119" s="41"/>
      <c r="I119" s="44" t="s">
        <v>85</v>
      </c>
      <c r="J119" s="45">
        <f>J15-J117</f>
        <v>0</v>
      </c>
    </row>
    <row r="120" spans="1:10">
      <c r="A120" s="32"/>
      <c r="G120" s="4"/>
      <c r="I120" s="46"/>
      <c r="J120" s="33"/>
    </row>
    <row r="121" spans="1:10">
      <c r="A121" s="32"/>
      <c r="I121" s="46" t="s">
        <v>122</v>
      </c>
      <c r="J121" s="33" t="e">
        <f>J117/E10</f>
        <v>#DIV/0!</v>
      </c>
    </row>
    <row r="122" spans="1:10">
      <c r="A122" s="32"/>
      <c r="I122" s="46"/>
      <c r="J122" s="33"/>
    </row>
    <row r="123" spans="1:10">
      <c r="A123" s="32"/>
      <c r="I123" s="46" t="s">
        <v>86</v>
      </c>
      <c r="J123" s="58" t="e">
        <f>J117/J15</f>
        <v>#DIV/0!</v>
      </c>
    </row>
    <row r="124" spans="1:10">
      <c r="A124" s="48" t="s">
        <v>87</v>
      </c>
      <c r="B124" s="1"/>
      <c r="C124" s="1"/>
      <c r="D124" s="1"/>
      <c r="E124" s="1"/>
      <c r="F124" s="1"/>
      <c r="G124" s="1"/>
      <c r="H124" s="1"/>
      <c r="I124" s="1"/>
      <c r="J124" s="31"/>
    </row>
  </sheetData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42d7d13-235c-4095-8b92-1c632b5b7777">2025-08-29T06:20:06+00:00</Date>
    <lcf76f155ced4ddcb4097134ff3c332f xmlns="342d7d13-235c-4095-8b92-1c632b5b7777">
      <Terms xmlns="http://schemas.microsoft.com/office/infopath/2007/PartnerControls"/>
    </lcf76f155ced4ddcb4097134ff3c332f>
    <TaxCatchAll xmlns="db5399f0-2079-464b-935a-a2aa12111a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A69434C518B4B9A413A912375A4DB" ma:contentTypeVersion="13" ma:contentTypeDescription="Create a new document." ma:contentTypeScope="" ma:versionID="d42ed99b41f80831a006101eee18e7e1">
  <xsd:schema xmlns:xsd="http://www.w3.org/2001/XMLSchema" xmlns:xs="http://www.w3.org/2001/XMLSchema" xmlns:p="http://schemas.microsoft.com/office/2006/metadata/properties" xmlns:ns2="342d7d13-235c-4095-8b92-1c632b5b7777" xmlns:ns3="db5399f0-2079-464b-935a-a2aa12111aae" targetNamespace="http://schemas.microsoft.com/office/2006/metadata/properties" ma:root="true" ma:fieldsID="7cce6032faac5da4714f071969aaf546" ns2:_="" ns3:_="">
    <xsd:import namespace="342d7d13-235c-4095-8b92-1c632b5b7777"/>
    <xsd:import namespace="db5399f0-2079-464b-935a-a2aa12111a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Date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d7d13-235c-4095-8b92-1c632b5b7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12" nillable="true" ma:displayName="Date" ma:default="[today]" ma:format="DateOnly" ma:internalName="Date">
      <xsd:simpleType>
        <xsd:restriction base="dms:DateTim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cb95395-3b7b-44f2-a503-a86b8cbeec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99f0-2079-464b-935a-a2aa12111a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97b9be-ecba-453e-8ee0-a94805451e01}" ma:internalName="TaxCatchAll" ma:showField="CatchAllData" ma:web="db5399f0-2079-464b-935a-a2aa12111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B9545E-11E8-47B1-8D43-D9CC2D4EF2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371D2-E686-482A-BAEE-000C05E67186}">
  <ds:schemaRefs>
    <ds:schemaRef ds:uri="http://schemas.microsoft.com/office/2006/metadata/properties"/>
    <ds:schemaRef ds:uri="http://schemas.microsoft.com/office/infopath/2007/PartnerControls"/>
    <ds:schemaRef ds:uri="342d7d13-235c-4095-8b92-1c632b5b7777"/>
    <ds:schemaRef ds:uri="db5399f0-2079-464b-935a-a2aa12111aae"/>
  </ds:schemaRefs>
</ds:datastoreItem>
</file>

<file path=customXml/itemProps3.xml><?xml version="1.0" encoding="utf-8"?>
<ds:datastoreItem xmlns:ds="http://schemas.openxmlformats.org/officeDocument/2006/customXml" ds:itemID="{3F4D78DC-90D2-4723-BEC4-76580B7D9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d7d13-235c-4095-8b92-1c632b5b7777"/>
    <ds:schemaRef ds:uri="db5399f0-2079-464b-935a-a2aa12111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April feed wheat</vt:lpstr>
      <vt:lpstr>May milling wheat</vt:lpstr>
      <vt:lpstr>PRG seed</vt:lpstr>
      <vt:lpstr>White clover seed</vt:lpstr>
      <vt:lpstr>Maize silage</vt:lpstr>
      <vt:lpstr>YoY comp</vt:lpstr>
      <vt:lpstr>TEMPLATE</vt:lpstr>
      <vt:lpstr>'April feed wheat'!Print_Area</vt:lpstr>
      <vt:lpstr>'Maize silage'!Print_Area</vt:lpstr>
      <vt:lpstr>'May milling wheat'!Print_Area</vt:lpstr>
      <vt:lpstr>'PRG seed'!Print_Area</vt:lpstr>
      <vt:lpstr>TEMPLATE!Print_Area</vt:lpstr>
      <vt:lpstr>'White clover seed'!Print_Area</vt:lpstr>
      <vt:lpstr>'YoY comp'!Print_Area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Anton Nicholls</dc:creator>
  <cp:lastModifiedBy>Anton Nicholls</cp:lastModifiedBy>
  <cp:lastPrinted>2026-03-31T00:05:55Z</cp:lastPrinted>
  <dcterms:created xsi:type="dcterms:W3CDTF">2022-03-02T22:09:26Z</dcterms:created>
  <dcterms:modified xsi:type="dcterms:W3CDTF">2026-04-02T04:23:35Z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0x010100A2CA69434C518B4B9A413A912375A4DB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